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Websitex5\Vrtic_Tintilinic_Koska_Radno\Dokumenti za web\Financijski dokumenti\Dan_10042025\"/>
    </mc:Choice>
  </mc:AlternateContent>
  <xr:revisionPtr revIDLastSave="0" documentId="13_ncr:1_{6F2A92D6-9EC7-4945-B736-0159D197DC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14" r:id="rId2"/>
    <sheet name="Rashodi i prihodi prema izvoru" sheetId="8" r:id="rId3"/>
    <sheet name="Programska klasifikacija" sheetId="15" r:id="rId4"/>
  </sheets>
  <definedNames>
    <definedName name="_xlnm.Print_Area" localSheetId="1">' Račun prihoda i rashoda'!$A$1:$J$59</definedName>
    <definedName name="_xlnm.Print_Area" localSheetId="3">'Programska klasifikacija'!$A$1:$I$62</definedName>
    <definedName name="_xlnm.Print_Area" localSheetId="2">'Rashodi i prihodi prema izvoru'!$A$1:$J$54</definedName>
    <definedName name="_xlnm.Print_Area" localSheetId="0">SAŽETAK!$A$1:$J$34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4" l="1"/>
  <c r="J10" i="14"/>
  <c r="I11" i="14"/>
  <c r="J11" i="14"/>
  <c r="F23" i="1"/>
  <c r="G23" i="1"/>
  <c r="H23" i="1"/>
  <c r="F22" i="1"/>
  <c r="F21" i="1" s="1"/>
  <c r="G22" i="1"/>
  <c r="G21" i="1" s="1"/>
  <c r="H22" i="1"/>
  <c r="H21" i="1" s="1"/>
  <c r="J54" i="14"/>
  <c r="J23" i="1" s="1"/>
  <c r="I54" i="14"/>
  <c r="I23" i="1" s="1"/>
  <c r="J20" i="14"/>
  <c r="J22" i="1" s="1"/>
  <c r="I20" i="14"/>
  <c r="I22" i="1" s="1"/>
  <c r="J19" i="14"/>
  <c r="I19" i="14"/>
  <c r="J18" i="14"/>
  <c r="I18" i="14"/>
  <c r="J17" i="14"/>
  <c r="I17" i="14"/>
  <c r="F16" i="8"/>
  <c r="F15" i="8" s="1"/>
  <c r="G16" i="8"/>
  <c r="G15" i="8" s="1"/>
  <c r="H16" i="8"/>
  <c r="H15" i="8" s="1"/>
  <c r="I16" i="8"/>
  <c r="I15" i="8" s="1"/>
  <c r="J16" i="8"/>
  <c r="J15" i="8" s="1"/>
  <c r="F9" i="8"/>
  <c r="F8" i="8" s="1"/>
  <c r="G9" i="8"/>
  <c r="G8" i="8" s="1"/>
  <c r="H9" i="8"/>
  <c r="H8" i="8" s="1"/>
  <c r="I9" i="8"/>
  <c r="I8" i="8" s="1"/>
  <c r="J9" i="8"/>
  <c r="J8" i="8" s="1"/>
  <c r="F5" i="8"/>
  <c r="F4" i="8" s="1"/>
  <c r="G5" i="8"/>
  <c r="G4" i="8" s="1"/>
  <c r="H5" i="8"/>
  <c r="H4" i="8" s="1"/>
  <c r="I5" i="8"/>
  <c r="I4" i="8" s="1"/>
  <c r="J5" i="8"/>
  <c r="J4" i="8" s="1"/>
  <c r="F9" i="14" l="1"/>
  <c r="F8" i="14" s="1"/>
  <c r="F7" i="14" s="1"/>
  <c r="J21" i="1"/>
  <c r="G9" i="14"/>
  <c r="G8" i="14" s="1"/>
  <c r="G7" i="14" s="1"/>
  <c r="H9" i="14"/>
  <c r="G6" i="14" l="1"/>
  <c r="G19" i="1"/>
  <c r="G18" i="1" s="1"/>
  <c r="F6" i="14"/>
  <c r="F19" i="1"/>
  <c r="F18" i="1" s="1"/>
  <c r="I21" i="1"/>
  <c r="J9" i="14"/>
  <c r="J8" i="14" s="1"/>
  <c r="J7" i="14" s="1"/>
  <c r="I9" i="14"/>
  <c r="I8" i="14" s="1"/>
  <c r="I7" i="14" s="1"/>
  <c r="H8" i="14"/>
  <c r="H7" i="14" s="1"/>
  <c r="H6" i="14" l="1"/>
  <c r="H19" i="1"/>
  <c r="H18" i="1" s="1"/>
  <c r="I6" i="14"/>
  <c r="I19" i="1"/>
  <c r="I18" i="1" s="1"/>
  <c r="J6" i="14"/>
  <c r="J19" i="1"/>
  <c r="J18" i="1" s="1"/>
</calcChain>
</file>

<file path=xl/sharedStrings.xml><?xml version="1.0" encoding="utf-8"?>
<sst xmlns="http://schemas.openxmlformats.org/spreadsheetml/2006/main" count="369" uniqueCount="173">
  <si>
    <t>PRIHODI UKUPNO</t>
  </si>
  <si>
    <t>RASHODI UKUPNO</t>
  </si>
  <si>
    <t>Prihodi poslovanja</t>
  </si>
  <si>
    <t>BROJČANA OZNAKA I NAZIV</t>
  </si>
  <si>
    <t>UKUPNI RASHODI</t>
  </si>
  <si>
    <t>Primici od financijske imovine i zaduživanja</t>
  </si>
  <si>
    <t>Izdaci za financijsku imovinu i otplate zajmova</t>
  </si>
  <si>
    <t>Primici od zaduživanja</t>
  </si>
  <si>
    <t>Izdaci za otplatu glavnice primljenih kredita i zajmova</t>
  </si>
  <si>
    <t>…</t>
  </si>
  <si>
    <t>….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</si>
  <si>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</si>
  <si>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</si>
  <si>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</si>
  <si>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</si>
  <si>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</si>
  <si>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</si>
  <si>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</si>
  <si>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</si>
  <si>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</si>
  <si>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</si>
  <si>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</si>
  <si>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</si>
  <si>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</si>
  <si>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</si>
  <si>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</si>
  <si>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</si>
  <si>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</si>
  <si>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</si>
  <si>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</si>
  <si>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</si>
  <si>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</si>
  <si>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</si>
  <si>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PRENESENI VIŠAK/MANJAK IZ PRETHODNE GODINE</t>
  </si>
  <si>
    <t>PRIJENOS  VIŠKA/MANJKA U SLJEDEĆE RAZDOBLJE</t>
  </si>
  <si>
    <t>Dječji vrtić Tintilinić Koška</t>
  </si>
  <si>
    <t>Josipa Kozarca 7, Koška</t>
  </si>
  <si>
    <t>OIB 33685350438</t>
  </si>
  <si>
    <t>UKUPNO PRIHODI</t>
  </si>
  <si>
    <t xml:space="preserve">Izvori: 01 Opći prihodi i primici - Općina Koška </t>
  </si>
  <si>
    <t xml:space="preserve">Rashodi poslovanja </t>
  </si>
  <si>
    <t xml:space="preserve">Plaće(Bruto) </t>
  </si>
  <si>
    <t xml:space="preserve">Plaće za redovan rad - bruto </t>
  </si>
  <si>
    <t xml:space="preserve">Ostali rashodi za zaposlene </t>
  </si>
  <si>
    <t xml:space="preserve">Doprinosi na plaće </t>
  </si>
  <si>
    <t xml:space="preserve">Doprinosi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</si>
  <si>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</si>
  <si>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</si>
  <si>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</si>
  <si>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Rashodi za materijal i energiju </t>
  </si>
  <si>
    <t xml:space="preserve">Uredski materijal i ostali materijalni rashodi </t>
  </si>
  <si>
    <t xml:space="preserve">Materijal i sirovine </t>
  </si>
  <si>
    <t xml:space="preserve">Energija </t>
  </si>
  <si>
    <t xml:space="preserve">Materijal i dijelovi za tekuće i investicijsko održavanje </t>
  </si>
  <si>
    <t xml:space="preserve">Sitni inventar i auto gume </t>
  </si>
  <si>
    <t xml:space="preserve">Službena radna, zaštitna odjeća i obuća </t>
  </si>
  <si>
    <t xml:space="preserve">Rashodi za usluge </t>
  </si>
  <si>
    <t xml:space="preserve">Usluge telefona, pošte i prijevoza </t>
  </si>
  <si>
    <t xml:space="preserve">Usluge tekućeg i investicijskog održavanja </t>
  </si>
  <si>
    <t xml:space="preserve">Komunalne usluge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</si>
  <si>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</si>
  <si>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</si>
  <si>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</si>
  <si>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</si>
  <si>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 xml:space="preserve">Ostali nespomenuti rashodi poslovanja </t>
  </si>
  <si>
    <t xml:space="preserve">Premije osiguranja </t>
  </si>
  <si>
    <t xml:space="preserve">Pristojbe i naknade </t>
  </si>
  <si>
    <t xml:space="preserve">Ostali financijski rashodi </t>
  </si>
  <si>
    <t xml:space="preserve">Rashodi za nabavu nefinancijske imovine </t>
  </si>
  <si>
    <t xml:space="preserve">Postrojenja i oprema </t>
  </si>
  <si>
    <t>09 Obrazovanje</t>
  </si>
  <si>
    <t>091 Predškolsko i osnovno obrazovanje</t>
  </si>
  <si>
    <t>11 Opći prihodi i primici 
- Proračun Općine Koška</t>
  </si>
  <si>
    <t>01</t>
  </si>
  <si>
    <t>BROJČANA OZNAKA I NAZIV
( Izvor / Aktivnost / Račun )</t>
  </si>
  <si>
    <t xml:space="preserve">PRIHODI IZ NADL. PRORAČUNA I OD HZZO-a T.U.O. </t>
  </si>
  <si>
    <t xml:space="preserve">Prihodi iz nad. proračuna za financiranje rashoda poslovanja </t>
  </si>
  <si>
    <t>6711</t>
  </si>
  <si>
    <t>6712</t>
  </si>
  <si>
    <t xml:space="preserve">Prihodi iz nad. proračuna za fin. rash. za nab. nefin. imovi </t>
  </si>
  <si>
    <t>Članak 1.</t>
  </si>
  <si>
    <t>A100110</t>
  </si>
  <si>
    <t xml:space="preserve">Aktivnost A100110 - Rashodi za zaposlene </t>
  </si>
  <si>
    <t xml:space="preserve"> IZVOR01</t>
  </si>
  <si>
    <t>A100111</t>
  </si>
  <si>
    <t xml:space="preserve">Aktivnost A100111 - Materijalni rashodi </t>
  </si>
  <si>
    <t>A100112</t>
  </si>
  <si>
    <t xml:space="preserve">Aktivnost A100112 - Financijski rashodi </t>
  </si>
  <si>
    <t xml:space="preserve">Uredska oprema i namještaj </t>
  </si>
  <si>
    <t xml:space="preserve">Oprema za održavanje i zaštitu </t>
  </si>
  <si>
    <t>INDEKS
4/2</t>
  </si>
  <si>
    <t>INDEKS
4/3</t>
  </si>
  <si>
    <t>RAZLIKA - VIŠAK / MANJAK</t>
  </si>
  <si>
    <t xml:space="preserve"> </t>
  </si>
  <si>
    <t>110</t>
  </si>
  <si>
    <t>3</t>
  </si>
  <si>
    <t>31</t>
  </si>
  <si>
    <t>Rashodi za zaposlene Izvori: 01 Opći prihodi i primici - Općina Koška</t>
  </si>
  <si>
    <t>311</t>
  </si>
  <si>
    <t>3111</t>
  </si>
  <si>
    <t>312</t>
  </si>
  <si>
    <t>3121</t>
  </si>
  <si>
    <t>313</t>
  </si>
  <si>
    <t>3132</t>
  </si>
  <si>
    <t>111</t>
  </si>
  <si>
    <t>32</t>
  </si>
  <si>
    <t>Materijalni rashodi Izvori: 01 Opći prihodi i primici - Općina Koška</t>
  </si>
  <si>
    <t>321</t>
  </si>
  <si>
    <t>3211</t>
  </si>
  <si>
    <t>3212</t>
  </si>
  <si>
    <t>3214</t>
  </si>
  <si>
    <t xml:space="preserve">Ostale naknade troškova zaposlenima </t>
  </si>
  <si>
    <t>322</t>
  </si>
  <si>
    <t>3221</t>
  </si>
  <si>
    <t>3222</t>
  </si>
  <si>
    <t>3223</t>
  </si>
  <si>
    <t>3224</t>
  </si>
  <si>
    <t>3225</t>
  </si>
  <si>
    <t>3227</t>
  </si>
  <si>
    <t>323</t>
  </si>
  <si>
    <t>3231</t>
  </si>
  <si>
    <t>3232</t>
  </si>
  <si>
    <t>3234</t>
  </si>
  <si>
    <t>3236</t>
  </si>
  <si>
    <t>3237</t>
  </si>
  <si>
    <t>3238</t>
  </si>
  <si>
    <t>3239</t>
  </si>
  <si>
    <t>329</t>
  </si>
  <si>
    <t>3292</t>
  </si>
  <si>
    <t>3295</t>
  </si>
  <si>
    <t>112</t>
  </si>
  <si>
    <t>34</t>
  </si>
  <si>
    <t>Financijski rashodi Izvori: 01 Opći prihodi i primici - Općina Koška</t>
  </si>
  <si>
    <t>343</t>
  </si>
  <si>
    <t>113</t>
  </si>
  <si>
    <t>4</t>
  </si>
  <si>
    <t>42</t>
  </si>
  <si>
    <t>Rashodi za nabavu proizvedene dugotrajne imovine Izvori: 01 Opći prihodi i primici - Općina Koška</t>
  </si>
  <si>
    <t>422</t>
  </si>
  <si>
    <t>4221</t>
  </si>
  <si>
    <t>4223</t>
  </si>
  <si>
    <t>3+4</t>
  </si>
  <si>
    <t>Rashodi poslovanja</t>
  </si>
  <si>
    <t>Rashodi za nabavu nefinancijske imovine</t>
  </si>
  <si>
    <t>PREDŠKOLSKI ODGOJ I OBRAZOVANJE</t>
  </si>
  <si>
    <t>Izvori: 01 Opći prihodi i primici - Općina Koška</t>
  </si>
  <si>
    <t>SAŽETAK  RAČUNA PRIHODA I RASHODA</t>
  </si>
  <si>
    <t>SAŽETAK RAČUNA FINANCIRANJA</t>
  </si>
  <si>
    <t>SAŽETAK  RAČUNA PRIHODA I RASHODA I  RAČUNA FINANCIRANJA</t>
  </si>
  <si>
    <t>I. OPĆI DIO</t>
  </si>
  <si>
    <t>OSTVARENJE/
IZVRŠENJE 
2023.</t>
  </si>
  <si>
    <t>OSTVARENJE/
IZVRŠENJE 
2024.</t>
  </si>
  <si>
    <t>IZVORNI PLAN ILI 
II. REBALANS 2024.</t>
  </si>
  <si>
    <t>RAČUN PRIHODA I RASHODA</t>
  </si>
  <si>
    <t>RAČUN FINANCIRANJA</t>
  </si>
  <si>
    <t>IZVJEŠTAJ O PRIHODIMA I RASHODIMA PREMA EKONOMSKOJ KLASIFIKACIJI</t>
  </si>
  <si>
    <t>IZVJEŠTAJ O PRIHODIMA I RASHODIMA  PREMA IZVORIMA FINANCIRANJA</t>
  </si>
  <si>
    <t>IZVJEŠTAJ O RASHODIMA PREMA FUNKCIJSKOJ KLASIFIKACIJI</t>
  </si>
  <si>
    <t>IZVJEŠTAJ RAČUNA FINANCIRANJA PREMA EKONOMSKOJ KLASIFIKACIJI</t>
  </si>
  <si>
    <t>IZVJEŠTAJ RAČUNA FINANCIRANJA PREMA IZVORIMA FINANCIRANJA</t>
  </si>
  <si>
    <t xml:space="preserve">II. POSEBNI DIO </t>
  </si>
  <si>
    <t>IZVJEŠTAJ PO PROGRAMSKOJ KLASIFIKACIJI</t>
  </si>
  <si>
    <t>Izvještaj o izvršenju Financijskog plana Dječjeg vrtića Tintilinić Koška za 2024. sadrži:</t>
  </si>
  <si>
    <t xml:space="preserve">
II. REBALANS 2024.</t>
  </si>
  <si>
    <t>Izvještaj o izvršenju Financijskog plana Dječjeg vrtića Tintilinić Koška za 2024. godinu</t>
  </si>
  <si>
    <t>Bankarske usluge i usluge platnog prometa</t>
  </si>
  <si>
    <t>Temeljem  članka 86. stavak 3. Zakona o proračunu (NN 144/21), članka 52. stavka 2. i 7.  Pravilnika o polugodišnjem i godišnjem izvještaju o izvršenju proračuna i financijskog plana (NN 85/2024) te članka 35. stavak 4. Statuta Dječjeg vrtića Tintilinić Koška, Upravno vijeće na 33. sjednici održanoj  5. ožujka 2025.  godine donosi:</t>
  </si>
  <si>
    <t>RAZDJEL</t>
  </si>
  <si>
    <t>DJEČJI VRTIĆ TINITLINIĆ KOŠKA</t>
  </si>
  <si>
    <t>GLAVA</t>
  </si>
  <si>
    <t>PROGRAM</t>
  </si>
  <si>
    <t>PROJEKT</t>
  </si>
  <si>
    <t>Ukupni Rashodi poslovanja 3+4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</si>
</sst>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0"/>
      <name val="Arial"/>
    </font>
    <font>
      <sz val="12"/>
      <color indexed="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horizontal="left" vertical="top" wrapText="1"/>
    </xf>
    <xf numFmtId="0" fontId="11" fillId="0" borderId="0">
      <alignment horizontal="left" vertical="top" wrapText="1"/>
    </xf>
  </cellStyleXfs>
  <cellXfs count="1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4" fillId="3" borderId="0" xfId="0" applyFont="1" applyFill="1"/>
    <xf numFmtId="0" fontId="2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/>
    <xf numFmtId="0" fontId="3" fillId="2" borderId="3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/>
    </xf>
    <xf numFmtId="4" fontId="4" fillId="0" borderId="3" xfId="0" applyNumberFormat="1" applyFont="1" applyBorder="1"/>
    <xf numFmtId="1" fontId="4" fillId="0" borderId="3" xfId="0" applyNumberFormat="1" applyFont="1" applyBorder="1"/>
    <xf numFmtId="0" fontId="8" fillId="2" borderId="3" xfId="0" quotePrefix="1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4" fontId="1" fillId="2" borderId="3" xfId="0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wrapText="1"/>
    </xf>
    <xf numFmtId="0" fontId="6" fillId="0" borderId="3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4" fontId="9" fillId="0" borderId="3" xfId="0" applyNumberFormat="1" applyFont="1" applyBorder="1"/>
    <xf numFmtId="0" fontId="9" fillId="0" borderId="0" xfId="0" applyFont="1"/>
    <xf numFmtId="3" fontId="6" fillId="0" borderId="3" xfId="0" applyNumberFormat="1" applyFont="1" applyBorder="1"/>
    <xf numFmtId="3" fontId="4" fillId="0" borderId="0" xfId="0" applyNumberFormat="1" applyFont="1"/>
    <xf numFmtId="3" fontId="5" fillId="0" borderId="0" xfId="0" applyNumberFormat="1" applyFont="1"/>
    <xf numFmtId="3" fontId="9" fillId="0" borderId="3" xfId="0" applyNumberFormat="1" applyFont="1" applyBorder="1"/>
    <xf numFmtId="3" fontId="0" fillId="0" borderId="3" xfId="0" applyNumberFormat="1" applyBorder="1"/>
    <xf numFmtId="3" fontId="0" fillId="0" borderId="0" xfId="0" applyNumberFormat="1"/>
    <xf numFmtId="3" fontId="9" fillId="0" borderId="0" xfId="0" applyNumberFormat="1" applyFont="1"/>
    <xf numFmtId="3" fontId="1" fillId="2" borderId="3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4" fontId="5" fillId="2" borderId="3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4" fontId="16" fillId="2" borderId="3" xfId="0" applyNumberFormat="1" applyFont="1" applyFill="1" applyBorder="1"/>
    <xf numFmtId="4" fontId="16" fillId="0" borderId="3" xfId="0" applyNumberFormat="1" applyFont="1" applyBorder="1"/>
    <xf numFmtId="4" fontId="7" fillId="0" borderId="3" xfId="0" applyNumberFormat="1" applyFont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 wrapText="1"/>
    </xf>
    <xf numFmtId="3" fontId="1" fillId="3" borderId="3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1" fontId="0" fillId="0" borderId="0" xfId="0" applyNumberFormat="1"/>
    <xf numFmtId="0" fontId="9" fillId="0" borderId="3" xfId="0" applyFont="1" applyBorder="1" applyAlignment="1">
      <alignment horizontal="left"/>
    </xf>
    <xf numFmtId="1" fontId="9" fillId="0" borderId="3" xfId="0" applyNumberFormat="1" applyFont="1" applyBorder="1"/>
    <xf numFmtId="0" fontId="0" fillId="0" borderId="3" xfId="0" applyBorder="1" applyAlignment="1">
      <alignment horizontal="left"/>
    </xf>
    <xf numFmtId="1" fontId="0" fillId="0" borderId="3" xfId="0" applyNumberFormat="1" applyBorder="1"/>
    <xf numFmtId="3" fontId="5" fillId="2" borderId="3" xfId="0" applyNumberFormat="1" applyFont="1" applyFill="1" applyBorder="1"/>
    <xf numFmtId="1" fontId="9" fillId="0" borderId="3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/>
    </xf>
    <xf numFmtId="1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 vertical="center"/>
    </xf>
    <xf numFmtId="4" fontId="0" fillId="0" borderId="3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19" fillId="3" borderId="3" xfId="0" applyFont="1" applyFill="1" applyBorder="1" applyAlignment="1">
      <alignment horizontal="center" vertical="center" wrapText="1"/>
    </xf>
    <xf numFmtId="4" fontId="9" fillId="0" borderId="0" xfId="0" applyNumberFormat="1" applyFont="1"/>
    <xf numFmtId="0" fontId="20" fillId="3" borderId="3" xfId="0" applyFont="1" applyFill="1" applyBorder="1" applyAlignment="1">
      <alignment horizontal="center" vertical="center" wrapText="1"/>
    </xf>
    <xf numFmtId="4" fontId="4" fillId="0" borderId="0" xfId="0" applyNumberFormat="1" applyFont="1"/>
    <xf numFmtId="4" fontId="0" fillId="0" borderId="0" xfId="0" applyNumberFormat="1" applyAlignment="1">
      <alignment horizontal="center" vertical="center"/>
    </xf>
    <xf numFmtId="1" fontId="4" fillId="0" borderId="0" xfId="0" applyNumberFormat="1" applyFont="1"/>
    <xf numFmtId="1" fontId="9" fillId="0" borderId="0" xfId="0" applyNumberFormat="1" applyFont="1"/>
    <xf numFmtId="1" fontId="0" fillId="0" borderId="0" xfId="0" applyNumberFormat="1" applyAlignment="1">
      <alignment horizontal="center" vertical="center"/>
    </xf>
    <xf numFmtId="0" fontId="9" fillId="0" borderId="3" xfId="0" quotePrefix="1" applyFont="1" applyBorder="1" applyAlignment="1">
      <alignment horizontal="center"/>
    </xf>
    <xf numFmtId="0" fontId="2" fillId="3" borderId="3" xfId="0" quotePrefix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wrapText="1"/>
    </xf>
    <xf numFmtId="0" fontId="20" fillId="3" borderId="3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2" borderId="1" xfId="0" quotePrefix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2" borderId="1" xfId="0" quotePrefix="1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8" fillId="2" borderId="4" xfId="0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Normal" xfId="0" builtinId="0"/>
    <cellStyle name="Normal 2" xfId="1" xr:uid="{666EB3AA-391A-4B43-BD62-ADC829B9BDE5}"/>
    <cellStyle name="Normal 3" xfId="2" xr:uid="{118110C0-E6B1-4EF8-BAED-F9B5699F15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33"/>
  <sheetViews>
    <sheetView tabSelected="1" zoomScaleNormal="100" zoomScaleSheetLayoutView="100" workbookViewId="0">
      <selection activeCell="Q3" sqref="Q3"/>
    </sheetView>
  </sheetViews>
  <sheetFormatPr defaultRowHeight="15.75" x14ac:dyDescent="0.25"/>
  <cols>
    <col min="1" max="4" width="9.140625" style="3"/>
    <col min="5" max="5" width="26" style="3" customWidth="1"/>
    <col min="6" max="6" width="14.5703125" style="3" customWidth="1"/>
    <col min="7" max="7" width="17.7109375" style="3" customWidth="1"/>
    <col min="8" max="8" width="16.28515625" style="3" customWidth="1"/>
    <col min="9" max="10" width="11.5703125" style="3" customWidth="1"/>
    <col min="11" max="16384" width="9.140625" style="3"/>
  </cols>
  <sheetData>
    <row r="1" spans="1:10" s="2" customFormat="1" ht="18.75" x14ac:dyDescent="0.3">
      <c r="A1" s="55" t="s">
        <v>35</v>
      </c>
      <c r="B1" s="56"/>
      <c r="C1" s="56"/>
      <c r="D1" s="56"/>
    </row>
    <row r="2" spans="1:10" ht="18.75" x14ac:dyDescent="0.3">
      <c r="A2" s="57" t="s">
        <v>36</v>
      </c>
      <c r="B2" s="57"/>
      <c r="C2" s="57"/>
      <c r="D2" s="57"/>
    </row>
    <row r="3" spans="1:10" ht="18.75" x14ac:dyDescent="0.3">
      <c r="A3" s="57" t="s">
        <v>37</v>
      </c>
      <c r="B3" s="57"/>
      <c r="C3" s="57"/>
      <c r="D3" s="57"/>
    </row>
    <row r="5" spans="1:10" ht="18" x14ac:dyDescent="0.25">
      <c r="A5" s="107" t="s">
        <v>166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9.5" customHeight="1" x14ac:dyDescent="0.25">
      <c r="A6" s="54"/>
      <c r="B6" s="54"/>
      <c r="C6" s="54"/>
      <c r="D6" s="54"/>
      <c r="E6" s="54"/>
      <c r="F6" s="54"/>
      <c r="G6" s="54"/>
      <c r="H6" s="54"/>
    </row>
    <row r="7" spans="1:10" ht="39.75" customHeight="1" x14ac:dyDescent="0.25">
      <c r="A7" s="105" t="s">
        <v>164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0" ht="9.75" customHeight="1" x14ac:dyDescent="0.25">
      <c r="A8" s="54"/>
      <c r="B8" s="54"/>
      <c r="C8" s="54"/>
      <c r="D8" s="54"/>
      <c r="E8" s="54"/>
      <c r="F8" s="54"/>
      <c r="G8" s="54"/>
      <c r="H8" s="54"/>
    </row>
    <row r="9" spans="1:10" ht="21" customHeight="1" x14ac:dyDescent="0.25">
      <c r="A9" s="106" t="s">
        <v>80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10" ht="18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 customHeight="1" x14ac:dyDescent="0.25">
      <c r="A11" s="107" t="s">
        <v>162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12.75" customHeight="1" x14ac:dyDescent="0.25">
      <c r="A12" s="111" t="s">
        <v>93</v>
      </c>
      <c r="B12" s="111"/>
      <c r="C12" s="111"/>
      <c r="D12" s="1"/>
      <c r="E12" s="1"/>
      <c r="F12" s="1"/>
      <c r="G12" s="1"/>
      <c r="H12" s="4"/>
      <c r="I12" s="4"/>
    </row>
    <row r="13" spans="1:10" ht="18" customHeight="1" x14ac:dyDescent="0.25">
      <c r="A13" s="110" t="s">
        <v>149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spans="1:10" ht="18" customHeight="1" x14ac:dyDescent="0.25">
      <c r="A14" s="112" t="s">
        <v>148</v>
      </c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 x14ac:dyDescent="0.25">
      <c r="A15" s="91" t="s">
        <v>146</v>
      </c>
      <c r="B15" s="91"/>
      <c r="C15" s="91"/>
      <c r="D15" s="91"/>
      <c r="E15" s="91"/>
      <c r="F15" s="5"/>
      <c r="G15" s="5"/>
      <c r="H15" s="5"/>
      <c r="I15" s="6"/>
    </row>
    <row r="16" spans="1:10" ht="47.25" customHeight="1" x14ac:dyDescent="0.25">
      <c r="A16" s="92" t="s">
        <v>3</v>
      </c>
      <c r="B16" s="92"/>
      <c r="C16" s="92"/>
      <c r="D16" s="92"/>
      <c r="E16" s="92"/>
      <c r="F16" s="82" t="s">
        <v>150</v>
      </c>
      <c r="G16" s="82" t="s">
        <v>163</v>
      </c>
      <c r="H16" s="82" t="s">
        <v>151</v>
      </c>
      <c r="I16" s="82" t="s">
        <v>90</v>
      </c>
      <c r="J16" s="82" t="s">
        <v>91</v>
      </c>
    </row>
    <row r="17" spans="1:41" x14ac:dyDescent="0.25">
      <c r="A17" s="92">
        <v>1</v>
      </c>
      <c r="B17" s="92"/>
      <c r="C17" s="92"/>
      <c r="D17" s="92"/>
      <c r="E17" s="92"/>
      <c r="F17" s="82">
        <v>2</v>
      </c>
      <c r="G17" s="82">
        <v>3</v>
      </c>
      <c r="H17" s="82">
        <v>4</v>
      </c>
      <c r="I17" s="82">
        <v>5</v>
      </c>
      <c r="J17" s="82">
        <v>6</v>
      </c>
    </row>
    <row r="18" spans="1:41" s="2" customFormat="1" x14ac:dyDescent="0.25">
      <c r="A18" s="99" t="s">
        <v>0</v>
      </c>
      <c r="B18" s="100"/>
      <c r="C18" s="100"/>
      <c r="D18" s="100"/>
      <c r="E18" s="101"/>
      <c r="F18" s="52">
        <f>F19</f>
        <v>153552.6</v>
      </c>
      <c r="G18" s="52">
        <f t="shared" ref="G18:J18" si="0">G19</f>
        <v>181000</v>
      </c>
      <c r="H18" s="52">
        <f t="shared" si="0"/>
        <v>170815.73</v>
      </c>
      <c r="I18" s="72">
        <f t="shared" si="0"/>
        <v>111.24248628808631</v>
      </c>
      <c r="J18" s="72">
        <f t="shared" si="0"/>
        <v>94.373331491712705</v>
      </c>
    </row>
    <row r="19" spans="1:41" s="2" customFormat="1" x14ac:dyDescent="0.25">
      <c r="A19" s="102" t="s">
        <v>26</v>
      </c>
      <c r="B19" s="103"/>
      <c r="C19" s="103"/>
      <c r="D19" s="103"/>
      <c r="E19" s="94"/>
      <c r="F19" s="59">
        <f>' Račun prihoda i rashoda'!F7</f>
        <v>153552.6</v>
      </c>
      <c r="G19" s="59">
        <f>' Račun prihoda i rashoda'!G7</f>
        <v>181000</v>
      </c>
      <c r="H19" s="59">
        <f>' Račun prihoda i rashoda'!H7</f>
        <v>170815.73</v>
      </c>
      <c r="I19" s="19">
        <f>' Račun prihoda i rashoda'!I7</f>
        <v>111.24248628808631</v>
      </c>
      <c r="J19" s="19">
        <f>' Račun prihoda i rashoda'!J7</f>
        <v>94.373331491712705</v>
      </c>
    </row>
    <row r="20" spans="1:41" x14ac:dyDescent="0.25">
      <c r="A20" s="93" t="s">
        <v>31</v>
      </c>
      <c r="B20" s="94"/>
      <c r="C20" s="94"/>
      <c r="D20" s="94"/>
      <c r="E20" s="94"/>
      <c r="F20" s="60">
        <v>0</v>
      </c>
      <c r="G20" s="60">
        <v>0</v>
      </c>
      <c r="H20" s="60">
        <v>0</v>
      </c>
      <c r="I20" s="19">
        <v>0</v>
      </c>
      <c r="J20" s="19">
        <v>0</v>
      </c>
    </row>
    <row r="21" spans="1:41" s="2" customFormat="1" x14ac:dyDescent="0.25">
      <c r="A21" s="53" t="s">
        <v>1</v>
      </c>
      <c r="B21" s="51"/>
      <c r="C21" s="51"/>
      <c r="D21" s="51"/>
      <c r="E21" s="51"/>
      <c r="F21" s="52">
        <f>F22+F23</f>
        <v>153552.60000000003</v>
      </c>
      <c r="G21" s="52">
        <f t="shared" ref="G21:H21" si="1">G22+G23</f>
        <v>181000</v>
      </c>
      <c r="H21" s="52">
        <f t="shared" si="1"/>
        <v>170815.72999999998</v>
      </c>
      <c r="I21" s="50">
        <f>(H21/F21)*100</f>
        <v>111.24248628808627</v>
      </c>
      <c r="J21" s="50">
        <f t="shared" ref="J21" si="2">(H21/G21)*100</f>
        <v>94.37333149171269</v>
      </c>
    </row>
    <row r="22" spans="1:41" s="2" customFormat="1" x14ac:dyDescent="0.25">
      <c r="A22" s="95" t="s">
        <v>27</v>
      </c>
      <c r="B22" s="96"/>
      <c r="C22" s="96"/>
      <c r="D22" s="96"/>
      <c r="E22" s="96"/>
      <c r="F22" s="58">
        <f>' Račun prihoda i rashoda'!F20</f>
        <v>148703.18000000002</v>
      </c>
      <c r="G22" s="58">
        <f>' Račun prihoda i rashoda'!G20</f>
        <v>180325</v>
      </c>
      <c r="H22" s="58">
        <f>' Račun prihoda i rashoda'!H20</f>
        <v>170140.72999999998</v>
      </c>
      <c r="I22" s="19">
        <f>' Račun prihoda i rashoda'!I20</f>
        <v>114.41633595192783</v>
      </c>
      <c r="J22" s="19">
        <f>' Račun prihoda i rashoda'!J20</f>
        <v>94.352269513378616</v>
      </c>
    </row>
    <row r="23" spans="1:41" x14ac:dyDescent="0.25">
      <c r="A23" s="97" t="s">
        <v>28</v>
      </c>
      <c r="B23" s="98"/>
      <c r="C23" s="98"/>
      <c r="D23" s="98"/>
      <c r="E23" s="98"/>
      <c r="F23" s="58">
        <f>' Račun prihoda i rashoda'!F54</f>
        <v>4849.42</v>
      </c>
      <c r="G23" s="58">
        <f>' Račun prihoda i rashoda'!G54</f>
        <v>675</v>
      </c>
      <c r="H23" s="58">
        <f>' Račun prihoda i rashoda'!H54</f>
        <v>675</v>
      </c>
      <c r="I23" s="19">
        <f>' Račun prihoda i rashoda'!I54</f>
        <v>13.919190336163911</v>
      </c>
      <c r="J23" s="19">
        <f>' Račun prihoda i rashoda'!J54</f>
        <v>100</v>
      </c>
    </row>
    <row r="24" spans="1:41" x14ac:dyDescent="0.25">
      <c r="A24" s="89" t="s">
        <v>92</v>
      </c>
      <c r="B24" s="90"/>
      <c r="C24" s="90"/>
      <c r="D24" s="90"/>
      <c r="E24" s="90"/>
      <c r="F24" s="62">
        <v>0</v>
      </c>
      <c r="G24" s="63">
        <v>0</v>
      </c>
      <c r="H24" s="63">
        <v>0</v>
      </c>
      <c r="I24" s="64">
        <v>0</v>
      </c>
      <c r="J24" s="64">
        <v>0</v>
      </c>
    </row>
    <row r="25" spans="1:41" x14ac:dyDescent="0.25">
      <c r="A25" s="1"/>
      <c r="B25" s="7"/>
      <c r="C25" s="7"/>
      <c r="D25" s="7"/>
      <c r="E25" s="7"/>
      <c r="F25" s="7"/>
      <c r="G25" s="8"/>
      <c r="H25" s="8"/>
      <c r="I25" s="8"/>
      <c r="J25" s="8"/>
    </row>
    <row r="26" spans="1:41" ht="18" customHeight="1" x14ac:dyDescent="0.25">
      <c r="A26" s="91" t="s">
        <v>147</v>
      </c>
      <c r="B26" s="91"/>
      <c r="C26" s="91"/>
      <c r="D26" s="91"/>
      <c r="E26" s="91"/>
      <c r="F26" s="7"/>
      <c r="G26" s="8"/>
      <c r="H26" s="8"/>
      <c r="I26" s="8"/>
      <c r="J26" s="8"/>
    </row>
    <row r="27" spans="1:41" ht="47.25" customHeight="1" x14ac:dyDescent="0.25">
      <c r="A27" s="92" t="s">
        <v>3</v>
      </c>
      <c r="B27" s="92"/>
      <c r="C27" s="92"/>
      <c r="D27" s="92"/>
      <c r="E27" s="92"/>
      <c r="F27" s="82" t="s">
        <v>150</v>
      </c>
      <c r="G27" s="82" t="s">
        <v>152</v>
      </c>
      <c r="H27" s="82" t="s">
        <v>151</v>
      </c>
      <c r="I27" s="82" t="s">
        <v>90</v>
      </c>
      <c r="J27" s="82" t="s">
        <v>91</v>
      </c>
    </row>
    <row r="28" spans="1:41" x14ac:dyDescent="0.25">
      <c r="A28" s="92">
        <v>1</v>
      </c>
      <c r="B28" s="92"/>
      <c r="C28" s="92"/>
      <c r="D28" s="92"/>
      <c r="E28" s="92"/>
      <c r="F28" s="82">
        <v>2</v>
      </c>
      <c r="G28" s="82">
        <v>3</v>
      </c>
      <c r="H28" s="82">
        <v>4</v>
      </c>
      <c r="I28" s="82">
        <v>5</v>
      </c>
      <c r="J28" s="82">
        <v>6</v>
      </c>
    </row>
    <row r="29" spans="1:41" x14ac:dyDescent="0.25">
      <c r="A29" s="102" t="s">
        <v>29</v>
      </c>
      <c r="B29" s="103"/>
      <c r="C29" s="103"/>
      <c r="D29" s="103"/>
      <c r="E29" s="103"/>
      <c r="F29" s="60">
        <v>0</v>
      </c>
      <c r="G29" s="60">
        <v>0</v>
      </c>
      <c r="H29" s="60">
        <v>0</v>
      </c>
      <c r="I29" s="19">
        <v>0</v>
      </c>
      <c r="J29" s="19">
        <v>0</v>
      </c>
    </row>
    <row r="30" spans="1:41" ht="15.75" customHeight="1" x14ac:dyDescent="0.25">
      <c r="A30" s="102" t="s">
        <v>30</v>
      </c>
      <c r="B30" s="108"/>
      <c r="C30" s="108"/>
      <c r="D30" s="108"/>
      <c r="E30" s="109"/>
      <c r="F30" s="60">
        <v>0</v>
      </c>
      <c r="G30" s="60">
        <v>0</v>
      </c>
      <c r="H30" s="60">
        <v>0</v>
      </c>
      <c r="I30" s="19">
        <v>0</v>
      </c>
      <c r="J30" s="19">
        <v>0</v>
      </c>
    </row>
    <row r="31" spans="1:41" s="9" customFormat="1" ht="15" customHeight="1" x14ac:dyDescent="0.25">
      <c r="A31" s="104" t="s">
        <v>32</v>
      </c>
      <c r="B31" s="104"/>
      <c r="C31" s="104"/>
      <c r="D31" s="104"/>
      <c r="E31" s="104"/>
      <c r="F31" s="62"/>
      <c r="G31" s="62"/>
      <c r="H31" s="62"/>
      <c r="I31" s="64"/>
      <c r="J31" s="6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s="9" customFormat="1" ht="16.5" customHeight="1" x14ac:dyDescent="0.25">
      <c r="A32" s="104" t="s">
        <v>33</v>
      </c>
      <c r="B32" s="104"/>
      <c r="C32" s="104"/>
      <c r="D32" s="104"/>
      <c r="E32" s="104"/>
      <c r="F32" s="62">
        <v>80.61</v>
      </c>
      <c r="G32" s="62">
        <v>0</v>
      </c>
      <c r="H32" s="62">
        <v>80.61</v>
      </c>
      <c r="I32" s="64">
        <v>100</v>
      </c>
      <c r="J32" s="64"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10" ht="19.5" customHeight="1" x14ac:dyDescent="0.25">
      <c r="A33" s="89" t="s">
        <v>34</v>
      </c>
      <c r="B33" s="90"/>
      <c r="C33" s="90"/>
      <c r="D33" s="90"/>
      <c r="E33" s="90"/>
      <c r="F33" s="62">
        <v>80.61</v>
      </c>
      <c r="G33" s="62">
        <v>0</v>
      </c>
      <c r="H33" s="62">
        <v>80.61</v>
      </c>
      <c r="I33" s="64">
        <v>100</v>
      </c>
      <c r="J33" s="64">
        <v>0</v>
      </c>
    </row>
  </sheetData>
  <mergeCells count="24">
    <mergeCell ref="A7:J7"/>
    <mergeCell ref="A9:J9"/>
    <mergeCell ref="A5:J5"/>
    <mergeCell ref="A31:E31"/>
    <mergeCell ref="A30:E30"/>
    <mergeCell ref="A11:J11"/>
    <mergeCell ref="A13:J13"/>
    <mergeCell ref="A12:C12"/>
    <mergeCell ref="A24:E24"/>
    <mergeCell ref="A26:E26"/>
    <mergeCell ref="A14:J14"/>
    <mergeCell ref="A33:E33"/>
    <mergeCell ref="A15:E15"/>
    <mergeCell ref="A16:E16"/>
    <mergeCell ref="A20:E20"/>
    <mergeCell ref="A22:E22"/>
    <mergeCell ref="A23:E23"/>
    <mergeCell ref="A17:E17"/>
    <mergeCell ref="A18:E18"/>
    <mergeCell ref="A19:E19"/>
    <mergeCell ref="A32:E32"/>
    <mergeCell ref="A29:E29"/>
    <mergeCell ref="A27:E27"/>
    <mergeCell ref="A28:E28"/>
  </mergeCells>
  <printOptions horizontalCentered="1"/>
  <pageMargins left="0.7" right="0.7" top="0.75" bottom="0.75" header="0.3" footer="0.3"/>
  <pageSetup paperSize="9" scale="61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BAA8-349A-48E1-B210-325243B543DA}">
  <sheetPr codeName="Sheet2"/>
  <dimension ref="A1:P58"/>
  <sheetViews>
    <sheetView topLeftCell="A13" zoomScaleNormal="100" workbookViewId="0">
      <selection activeCell="L14" sqref="L14"/>
    </sheetView>
  </sheetViews>
  <sheetFormatPr defaultRowHeight="15" x14ac:dyDescent="0.25"/>
  <cols>
    <col min="1" max="1" width="5" customWidth="1"/>
    <col min="2" max="2" width="4.5703125" style="31" customWidth="1"/>
    <col min="3" max="3" width="5.140625" style="31" customWidth="1"/>
    <col min="4" max="4" width="8.140625" style="32" customWidth="1"/>
    <col min="5" max="5" width="51.7109375" customWidth="1"/>
    <col min="6" max="6" width="14" customWidth="1"/>
    <col min="7" max="7" width="12.28515625" customWidth="1"/>
    <col min="8" max="8" width="13.7109375" customWidth="1"/>
    <col min="9" max="9" width="10.85546875" style="48" customWidth="1"/>
    <col min="10" max="10" width="9.28515625" style="48" customWidth="1"/>
    <col min="12" max="14" width="10.140625" style="66" bestFit="1" customWidth="1"/>
    <col min="15" max="16" width="9.140625" style="67"/>
  </cols>
  <sheetData>
    <row r="1" spans="1:16" s="3" customFormat="1" ht="17.25" customHeight="1" x14ac:dyDescent="0.25">
      <c r="A1" s="114" t="s">
        <v>149</v>
      </c>
      <c r="B1" s="114"/>
      <c r="C1" s="114"/>
      <c r="D1" s="114"/>
      <c r="E1" s="114"/>
      <c r="F1" s="114"/>
      <c r="G1" s="114"/>
      <c r="H1" s="114"/>
      <c r="I1" s="114"/>
      <c r="J1" s="114"/>
      <c r="K1" s="1"/>
      <c r="L1" s="83"/>
      <c r="M1" s="83"/>
      <c r="N1" s="83"/>
      <c r="O1" s="85"/>
      <c r="P1" s="85"/>
    </row>
    <row r="2" spans="1:16" s="42" customFormat="1" ht="15.75" customHeight="1" x14ac:dyDescent="0.25">
      <c r="A2" s="115" t="s">
        <v>153</v>
      </c>
      <c r="B2" s="115"/>
      <c r="C2" s="115"/>
      <c r="D2" s="115"/>
      <c r="E2" s="115"/>
      <c r="F2" s="115"/>
      <c r="G2" s="115"/>
      <c r="H2" s="115"/>
      <c r="I2" s="115"/>
      <c r="J2" s="115"/>
      <c r="L2" s="81"/>
      <c r="M2" s="81"/>
      <c r="N2" s="81"/>
      <c r="O2" s="86"/>
      <c r="P2" s="86"/>
    </row>
    <row r="3" spans="1:16" s="42" customFormat="1" ht="15.75" customHeight="1" x14ac:dyDescent="0.25">
      <c r="A3" s="116" t="s">
        <v>155</v>
      </c>
      <c r="B3" s="116"/>
      <c r="C3" s="116"/>
      <c r="D3" s="116"/>
      <c r="E3" s="116"/>
      <c r="F3" s="116"/>
      <c r="G3" s="116"/>
      <c r="H3" s="116"/>
      <c r="I3" s="116"/>
      <c r="J3" s="116"/>
      <c r="L3" s="81"/>
      <c r="M3" s="81"/>
      <c r="N3" s="81"/>
      <c r="O3" s="86"/>
      <c r="P3" s="86"/>
    </row>
    <row r="4" spans="1:16" s="31" customFormat="1" ht="60" customHeight="1" x14ac:dyDescent="0.25">
      <c r="A4" s="113" t="s">
        <v>3</v>
      </c>
      <c r="B4" s="113"/>
      <c r="C4" s="113"/>
      <c r="D4" s="113"/>
      <c r="E4" s="113"/>
      <c r="F4" s="80" t="s">
        <v>150</v>
      </c>
      <c r="G4" s="80" t="s">
        <v>163</v>
      </c>
      <c r="H4" s="80" t="s">
        <v>151</v>
      </c>
      <c r="I4" s="80" t="s">
        <v>90</v>
      </c>
      <c r="J4" s="80" t="s">
        <v>91</v>
      </c>
      <c r="L4" s="84"/>
      <c r="M4" s="84"/>
      <c r="N4" s="84"/>
      <c r="O4" s="87"/>
      <c r="P4" s="87"/>
    </row>
    <row r="5" spans="1:16" s="33" customFormat="1" ht="15" customHeight="1" x14ac:dyDescent="0.25">
      <c r="A5" s="113">
        <v>1</v>
      </c>
      <c r="B5" s="113"/>
      <c r="C5" s="113"/>
      <c r="D5" s="113"/>
      <c r="E5" s="113"/>
      <c r="F5" s="80">
        <v>2</v>
      </c>
      <c r="G5" s="80">
        <v>3</v>
      </c>
      <c r="H5" s="80">
        <v>4</v>
      </c>
      <c r="I5" s="80">
        <v>5</v>
      </c>
      <c r="J5" s="80">
        <v>6</v>
      </c>
    </row>
    <row r="6" spans="1:16" s="42" customFormat="1" x14ac:dyDescent="0.25">
      <c r="A6" s="40"/>
      <c r="B6" s="40"/>
      <c r="C6" s="40"/>
      <c r="D6" s="38"/>
      <c r="E6" s="40" t="s">
        <v>38</v>
      </c>
      <c r="F6" s="41">
        <f>F7</f>
        <v>153552.6</v>
      </c>
      <c r="G6" s="41">
        <f t="shared" ref="G6:J6" si="0">G7</f>
        <v>181000</v>
      </c>
      <c r="H6" s="41">
        <f t="shared" si="0"/>
        <v>170815.73</v>
      </c>
      <c r="I6" s="46">
        <f t="shared" si="0"/>
        <v>111.24248628808631</v>
      </c>
      <c r="J6" s="46">
        <f t="shared" si="0"/>
        <v>94.373331491712705</v>
      </c>
    </row>
    <row r="7" spans="1:16" s="42" customFormat="1" x14ac:dyDescent="0.25">
      <c r="A7" s="39">
        <v>6</v>
      </c>
      <c r="B7" s="39"/>
      <c r="C7" s="39"/>
      <c r="D7" s="39"/>
      <c r="E7" s="40" t="s">
        <v>2</v>
      </c>
      <c r="F7" s="41">
        <f>F8</f>
        <v>153552.6</v>
      </c>
      <c r="G7" s="41">
        <f t="shared" ref="G7:J7" si="1">G8</f>
        <v>181000</v>
      </c>
      <c r="H7" s="41">
        <f t="shared" si="1"/>
        <v>170815.73</v>
      </c>
      <c r="I7" s="46">
        <f t="shared" si="1"/>
        <v>111.24248628808631</v>
      </c>
      <c r="J7" s="46">
        <f t="shared" si="1"/>
        <v>94.373331491712705</v>
      </c>
    </row>
    <row r="8" spans="1:16" s="42" customFormat="1" x14ac:dyDescent="0.25">
      <c r="A8" s="38"/>
      <c r="B8" s="38">
        <v>67</v>
      </c>
      <c r="C8" s="38"/>
      <c r="D8" s="38"/>
      <c r="E8" s="40" t="s">
        <v>75</v>
      </c>
      <c r="F8" s="41">
        <f>F9</f>
        <v>153552.6</v>
      </c>
      <c r="G8" s="41">
        <f t="shared" ref="G8:J8" si="2">G9</f>
        <v>181000</v>
      </c>
      <c r="H8" s="41">
        <f t="shared" si="2"/>
        <v>170815.73</v>
      </c>
      <c r="I8" s="46">
        <f t="shared" si="2"/>
        <v>111.24248628808631</v>
      </c>
      <c r="J8" s="46">
        <f t="shared" si="2"/>
        <v>94.373331491712705</v>
      </c>
    </row>
    <row r="9" spans="1:16" x14ac:dyDescent="0.25">
      <c r="A9" s="34"/>
      <c r="B9" s="34"/>
      <c r="C9" s="34">
        <v>671</v>
      </c>
      <c r="D9" s="34"/>
      <c r="E9" s="36" t="s">
        <v>76</v>
      </c>
      <c r="F9" s="37">
        <f>SUM(F10:F11)</f>
        <v>153552.6</v>
      </c>
      <c r="G9" s="37">
        <f>SUM(G10:G11)</f>
        <v>181000</v>
      </c>
      <c r="H9" s="37">
        <f>SUM(H10:H11)</f>
        <v>170815.73</v>
      </c>
      <c r="I9" s="47">
        <f>(H9/F9)*100</f>
        <v>111.24248628808631</v>
      </c>
      <c r="J9" s="47">
        <f>(H9/G9)*100</f>
        <v>94.373331491712705</v>
      </c>
      <c r="L9"/>
      <c r="M9"/>
      <c r="N9"/>
      <c r="O9"/>
      <c r="P9"/>
    </row>
    <row r="10" spans="1:16" s="42" customFormat="1" x14ac:dyDescent="0.25">
      <c r="A10" s="34"/>
      <c r="B10" s="34"/>
      <c r="C10" s="34"/>
      <c r="D10" s="34" t="s">
        <v>77</v>
      </c>
      <c r="E10" s="36" t="s">
        <v>76</v>
      </c>
      <c r="F10" s="41">
        <v>148703.18</v>
      </c>
      <c r="G10" s="41">
        <v>180325</v>
      </c>
      <c r="H10" s="41">
        <v>170140.73</v>
      </c>
      <c r="I10" s="47">
        <f>(H10/F10)*100</f>
        <v>114.41633595192788</v>
      </c>
      <c r="J10" s="47">
        <f t="shared" ref="J10:J11" si="3">(H10/G10)*100</f>
        <v>94.35226951337863</v>
      </c>
    </row>
    <row r="11" spans="1:16" x14ac:dyDescent="0.25">
      <c r="A11" s="34"/>
      <c r="B11" s="34"/>
      <c r="C11" s="34"/>
      <c r="D11" s="34" t="s">
        <v>78</v>
      </c>
      <c r="E11" s="36" t="s">
        <v>79</v>
      </c>
      <c r="F11" s="37">
        <v>4849.42</v>
      </c>
      <c r="G11" s="37">
        <v>675</v>
      </c>
      <c r="H11" s="37">
        <v>675</v>
      </c>
      <c r="I11" s="47">
        <f>(H11/F11)*100</f>
        <v>13.919190336163911</v>
      </c>
      <c r="J11" s="47">
        <f t="shared" si="3"/>
        <v>100</v>
      </c>
      <c r="L11"/>
      <c r="M11"/>
      <c r="N11"/>
      <c r="O11"/>
      <c r="P11"/>
    </row>
    <row r="12" spans="1:16" s="42" customFormat="1" x14ac:dyDescent="0.25">
      <c r="I12" s="49"/>
      <c r="J12" s="49"/>
      <c r="L12" s="81"/>
      <c r="M12" s="81"/>
      <c r="N12" s="81"/>
      <c r="O12" s="86"/>
      <c r="P12" s="86"/>
    </row>
    <row r="13" spans="1:16" s="42" customFormat="1" x14ac:dyDescent="0.25">
      <c r="I13" s="49"/>
      <c r="J13" s="49"/>
      <c r="L13" s="81"/>
      <c r="M13" s="81"/>
      <c r="N13" s="81"/>
      <c r="O13" s="86"/>
      <c r="P13" s="86"/>
    </row>
    <row r="14" spans="1:16" ht="15.75" customHeight="1" x14ac:dyDescent="0.25">
      <c r="B14"/>
      <c r="C14"/>
      <c r="D14"/>
      <c r="I14" s="45"/>
      <c r="J14" s="44"/>
    </row>
    <row r="15" spans="1:16" ht="55.5" customHeight="1" x14ac:dyDescent="0.25">
      <c r="A15" s="113" t="s">
        <v>3</v>
      </c>
      <c r="B15" s="113"/>
      <c r="C15" s="113"/>
      <c r="D15" s="113"/>
      <c r="E15" s="113"/>
      <c r="F15" s="80" t="s">
        <v>150</v>
      </c>
      <c r="G15" s="80" t="s">
        <v>163</v>
      </c>
      <c r="H15" s="80" t="s">
        <v>151</v>
      </c>
      <c r="I15" s="80" t="s">
        <v>90</v>
      </c>
      <c r="J15" s="80" t="s">
        <v>91</v>
      </c>
    </row>
    <row r="16" spans="1:16" x14ac:dyDescent="0.25">
      <c r="A16" s="113">
        <v>1</v>
      </c>
      <c r="B16" s="113"/>
      <c r="C16" s="113"/>
      <c r="D16" s="113"/>
      <c r="E16" s="113"/>
      <c r="F16" s="80">
        <v>2</v>
      </c>
      <c r="G16" s="80">
        <v>3</v>
      </c>
      <c r="H16" s="80">
        <v>4</v>
      </c>
      <c r="I16" s="80">
        <v>5</v>
      </c>
      <c r="J16" s="80">
        <v>6</v>
      </c>
    </row>
    <row r="17" spans="1:16" s="42" customFormat="1" x14ac:dyDescent="0.25">
      <c r="A17" s="38"/>
      <c r="B17" s="38"/>
      <c r="C17" s="38"/>
      <c r="D17" s="38" t="s">
        <v>141</v>
      </c>
      <c r="E17" s="77" t="s">
        <v>18</v>
      </c>
      <c r="F17" s="74">
        <v>153552.60000000003</v>
      </c>
      <c r="G17" s="74">
        <v>181000</v>
      </c>
      <c r="H17" s="74">
        <v>170815.72999999998</v>
      </c>
      <c r="I17" s="73">
        <f>(H17/F17)*100</f>
        <v>111.24248628808627</v>
      </c>
      <c r="J17" s="73">
        <f>(H17/G17)*100</f>
        <v>94.37333149171269</v>
      </c>
      <c r="L17" s="81"/>
      <c r="M17" s="81"/>
      <c r="N17" s="81"/>
      <c r="O17" s="86"/>
      <c r="P17" s="86"/>
    </row>
    <row r="18" spans="1:16" s="42" customFormat="1" x14ac:dyDescent="0.25">
      <c r="A18" s="38"/>
      <c r="B18" s="38"/>
      <c r="C18" s="38"/>
      <c r="D18" s="38"/>
      <c r="E18" s="77" t="s">
        <v>144</v>
      </c>
      <c r="F18" s="74">
        <v>153552.60000000003</v>
      </c>
      <c r="G18" s="74">
        <v>181000</v>
      </c>
      <c r="H18" s="74">
        <v>170815.72999999998</v>
      </c>
      <c r="I18" s="73">
        <f>(H18/F18)*100</f>
        <v>111.24248628808627</v>
      </c>
      <c r="J18" s="73">
        <f>(H18/G18)*100</f>
        <v>94.37333149171269</v>
      </c>
      <c r="L18" s="81"/>
      <c r="M18" s="81"/>
      <c r="N18" s="81"/>
      <c r="O18" s="86"/>
      <c r="P18" s="86"/>
    </row>
    <row r="19" spans="1:16" s="42" customFormat="1" x14ac:dyDescent="0.25">
      <c r="A19" s="38"/>
      <c r="B19" s="38"/>
      <c r="C19" s="38"/>
      <c r="D19" s="38"/>
      <c r="E19" s="77" t="s">
        <v>145</v>
      </c>
      <c r="F19" s="74">
        <v>153552.60000000003</v>
      </c>
      <c r="G19" s="74">
        <v>181000</v>
      </c>
      <c r="H19" s="74">
        <v>170815.72999999998</v>
      </c>
      <c r="I19" s="73">
        <f>(H19/F19)*100</f>
        <v>111.24248628808627</v>
      </c>
      <c r="J19" s="73">
        <f>(H19/G19)*100</f>
        <v>94.37333149171269</v>
      </c>
      <c r="L19" s="81"/>
      <c r="M19" s="81"/>
      <c r="N19" s="81"/>
      <c r="O19" s="86"/>
      <c r="P19" s="86"/>
    </row>
    <row r="20" spans="1:16" s="42" customFormat="1" x14ac:dyDescent="0.25">
      <c r="A20" s="38">
        <v>3</v>
      </c>
      <c r="B20" s="38"/>
      <c r="C20" s="38"/>
      <c r="D20" s="38"/>
      <c r="E20" s="77" t="s">
        <v>142</v>
      </c>
      <c r="F20" s="74">
        <v>148703.18000000002</v>
      </c>
      <c r="G20" s="74">
        <v>180325</v>
      </c>
      <c r="H20" s="74">
        <v>170140.72999999998</v>
      </c>
      <c r="I20" s="73">
        <f>(H20/F20)*100</f>
        <v>114.41633595192783</v>
      </c>
      <c r="J20" s="73">
        <f>(H20/G20)*100</f>
        <v>94.352269513378616</v>
      </c>
      <c r="L20" s="81"/>
      <c r="M20" s="81"/>
      <c r="N20" s="81"/>
      <c r="O20" s="86"/>
      <c r="P20" s="86"/>
    </row>
    <row r="21" spans="1:16" s="42" customFormat="1" x14ac:dyDescent="0.25">
      <c r="A21" s="39"/>
      <c r="B21" s="39">
        <v>31</v>
      </c>
      <c r="C21" s="39"/>
      <c r="D21" s="39"/>
      <c r="E21" s="68" t="s">
        <v>97</v>
      </c>
      <c r="F21" s="75">
        <v>87363.29</v>
      </c>
      <c r="G21" s="75">
        <v>112075</v>
      </c>
      <c r="H21" s="75">
        <v>110822.89</v>
      </c>
      <c r="I21" s="76">
        <v>127</v>
      </c>
      <c r="J21" s="76">
        <v>99</v>
      </c>
      <c r="L21" s="81"/>
      <c r="M21" s="81"/>
      <c r="N21" s="81"/>
      <c r="O21" s="86"/>
      <c r="P21" s="86"/>
    </row>
    <row r="22" spans="1:16" s="42" customFormat="1" x14ac:dyDescent="0.25">
      <c r="A22" s="39"/>
      <c r="B22" s="39"/>
      <c r="C22" s="39" t="s">
        <v>98</v>
      </c>
      <c r="D22" s="39"/>
      <c r="E22" s="68" t="s">
        <v>41</v>
      </c>
      <c r="F22" s="75">
        <v>67955.070000000007</v>
      </c>
      <c r="G22" s="75">
        <v>85575</v>
      </c>
      <c r="H22" s="75">
        <v>84968.99</v>
      </c>
      <c r="I22" s="76">
        <v>125</v>
      </c>
      <c r="J22" s="76">
        <v>99</v>
      </c>
      <c r="L22" s="81"/>
      <c r="M22" s="81"/>
      <c r="N22" s="81"/>
      <c r="O22" s="86"/>
      <c r="P22" s="86"/>
    </row>
    <row r="23" spans="1:16" x14ac:dyDescent="0.25">
      <c r="A23" s="35"/>
      <c r="B23" s="35"/>
      <c r="C23" s="35"/>
      <c r="D23" s="35">
        <v>3111</v>
      </c>
      <c r="E23" s="70" t="s">
        <v>42</v>
      </c>
      <c r="F23" s="78">
        <v>67955.070000000007</v>
      </c>
      <c r="G23" s="78">
        <v>85575</v>
      </c>
      <c r="H23" s="78">
        <v>84968.99</v>
      </c>
      <c r="I23" s="79">
        <v>125</v>
      </c>
      <c r="J23" s="79">
        <v>99</v>
      </c>
    </row>
    <row r="24" spans="1:16" s="42" customFormat="1" x14ac:dyDescent="0.25">
      <c r="A24" s="39"/>
      <c r="B24" s="39"/>
      <c r="C24" s="39" t="s">
        <v>100</v>
      </c>
      <c r="D24" s="39"/>
      <c r="E24" s="68" t="s">
        <v>43</v>
      </c>
      <c r="F24" s="75">
        <v>8195.61</v>
      </c>
      <c r="G24" s="75">
        <v>12000</v>
      </c>
      <c r="H24" s="75">
        <v>11834.07</v>
      </c>
      <c r="I24" s="76">
        <v>144</v>
      </c>
      <c r="J24" s="76">
        <v>99</v>
      </c>
      <c r="L24" s="81"/>
      <c r="M24" s="81"/>
      <c r="N24" s="81"/>
      <c r="O24" s="86"/>
      <c r="P24" s="86"/>
    </row>
    <row r="25" spans="1:16" x14ac:dyDescent="0.25">
      <c r="A25" s="35"/>
      <c r="B25" s="35"/>
      <c r="C25" s="35"/>
      <c r="D25" s="35">
        <v>3121</v>
      </c>
      <c r="E25" s="70" t="s">
        <v>43</v>
      </c>
      <c r="F25" s="78">
        <v>8195.61</v>
      </c>
      <c r="G25" s="78">
        <v>12000</v>
      </c>
      <c r="H25" s="78">
        <v>11834.07</v>
      </c>
      <c r="I25" s="79">
        <v>144</v>
      </c>
      <c r="J25" s="79">
        <v>99</v>
      </c>
    </row>
    <row r="26" spans="1:16" s="42" customFormat="1" x14ac:dyDescent="0.25">
      <c r="A26" s="39"/>
      <c r="B26" s="39"/>
      <c r="C26" s="39" t="s">
        <v>102</v>
      </c>
      <c r="D26" s="39"/>
      <c r="E26" s="68" t="s">
        <v>44</v>
      </c>
      <c r="F26" s="75">
        <v>11212.61</v>
      </c>
      <c r="G26" s="75">
        <v>14500</v>
      </c>
      <c r="H26" s="75">
        <v>14019.83</v>
      </c>
      <c r="I26" s="76">
        <v>125</v>
      </c>
      <c r="J26" s="76">
        <v>97</v>
      </c>
      <c r="L26" s="81"/>
      <c r="M26" s="81"/>
      <c r="N26" s="81"/>
      <c r="O26" s="86"/>
      <c r="P26" s="86"/>
    </row>
    <row r="27" spans="1:16" x14ac:dyDescent="0.25">
      <c r="A27" s="35"/>
      <c r="B27" s="35"/>
      <c r="C27" s="35"/>
      <c r="D27" s="35">
        <v>3132</v>
      </c>
      <c r="E27" s="70" t="s">
        <v>45</v>
      </c>
      <c r="F27" s="78">
        <v>11212.61</v>
      </c>
      <c r="G27" s="78">
        <v>14500</v>
      </c>
      <c r="H27" s="78">
        <v>14019.83</v>
      </c>
      <c r="I27" s="79">
        <v>125</v>
      </c>
      <c r="J27" s="79">
        <v>97</v>
      </c>
    </row>
    <row r="28" spans="1:16" s="42" customFormat="1" x14ac:dyDescent="0.25">
      <c r="A28" s="39"/>
      <c r="B28" s="39">
        <v>32</v>
      </c>
      <c r="C28" s="39"/>
      <c r="D28" s="39"/>
      <c r="E28" s="68" t="s">
        <v>106</v>
      </c>
      <c r="F28" s="75">
        <v>58452.91</v>
      </c>
      <c r="G28" s="75">
        <v>64750</v>
      </c>
      <c r="H28" s="75">
        <v>56768.13</v>
      </c>
      <c r="I28" s="76">
        <v>97</v>
      </c>
      <c r="J28" s="76">
        <v>88</v>
      </c>
      <c r="L28" s="81"/>
      <c r="M28" s="81"/>
      <c r="N28" s="81"/>
      <c r="O28" s="86"/>
      <c r="P28" s="86"/>
    </row>
    <row r="29" spans="1:16" s="42" customFormat="1" x14ac:dyDescent="0.25">
      <c r="A29" s="39"/>
      <c r="B29" s="39"/>
      <c r="C29" s="39" t="s">
        <v>107</v>
      </c>
      <c r="D29" s="39"/>
      <c r="E29" s="68" t="s">
        <v>46</v>
      </c>
      <c r="F29" s="75">
        <v>1799.49</v>
      </c>
      <c r="G29" s="75">
        <v>2450</v>
      </c>
      <c r="H29" s="75">
        <v>2024.54</v>
      </c>
      <c r="I29" s="76">
        <v>113</v>
      </c>
      <c r="J29" s="76">
        <v>83</v>
      </c>
      <c r="L29" s="81"/>
      <c r="M29" s="81"/>
      <c r="N29" s="81"/>
      <c r="O29" s="86"/>
      <c r="P29" s="86"/>
    </row>
    <row r="30" spans="1:16" x14ac:dyDescent="0.25">
      <c r="A30" s="35"/>
      <c r="B30" s="35"/>
      <c r="C30" s="35"/>
      <c r="D30" s="35">
        <v>3211</v>
      </c>
      <c r="E30" s="70" t="s">
        <v>47</v>
      </c>
      <c r="F30" s="78">
        <v>565.52</v>
      </c>
      <c r="G30" s="78">
        <v>300</v>
      </c>
      <c r="H30" s="78">
        <v>0</v>
      </c>
      <c r="I30" s="79">
        <v>0</v>
      </c>
      <c r="J30" s="79">
        <v>0</v>
      </c>
    </row>
    <row r="31" spans="1:16" x14ac:dyDescent="0.25">
      <c r="A31" s="35"/>
      <c r="B31" s="35"/>
      <c r="C31" s="35"/>
      <c r="D31" s="35">
        <v>3212</v>
      </c>
      <c r="E31" s="70" t="s">
        <v>48</v>
      </c>
      <c r="F31" s="78">
        <v>1233.97</v>
      </c>
      <c r="G31" s="78">
        <v>1300</v>
      </c>
      <c r="H31" s="78">
        <v>1297.44</v>
      </c>
      <c r="I31" s="79">
        <v>105</v>
      </c>
      <c r="J31" s="79">
        <v>100</v>
      </c>
    </row>
    <row r="32" spans="1:16" x14ac:dyDescent="0.25">
      <c r="A32" s="35"/>
      <c r="B32" s="35"/>
      <c r="C32" s="35"/>
      <c r="D32" s="35">
        <v>3214</v>
      </c>
      <c r="E32" s="70" t="s">
        <v>111</v>
      </c>
      <c r="F32" s="78">
        <v>0</v>
      </c>
      <c r="G32" s="78">
        <v>850</v>
      </c>
      <c r="H32" s="78">
        <v>727.1</v>
      </c>
      <c r="I32" s="79">
        <v>0</v>
      </c>
      <c r="J32" s="79">
        <v>86</v>
      </c>
    </row>
    <row r="33" spans="1:16" s="42" customFormat="1" x14ac:dyDescent="0.25">
      <c r="A33" s="39"/>
      <c r="B33" s="39"/>
      <c r="C33" s="39" t="s">
        <v>112</v>
      </c>
      <c r="D33" s="39"/>
      <c r="E33" s="68" t="s">
        <v>49</v>
      </c>
      <c r="F33" s="75">
        <v>17992.61</v>
      </c>
      <c r="G33" s="75">
        <v>25650</v>
      </c>
      <c r="H33" s="75">
        <v>20297.82</v>
      </c>
      <c r="I33" s="76">
        <v>113</v>
      </c>
      <c r="J33" s="76">
        <v>79</v>
      </c>
      <c r="L33" s="81"/>
      <c r="M33" s="81"/>
      <c r="N33" s="81"/>
      <c r="O33" s="86"/>
      <c r="P33" s="86"/>
    </row>
    <row r="34" spans="1:16" x14ac:dyDescent="0.25">
      <c r="A34" s="35"/>
      <c r="B34" s="35"/>
      <c r="C34" s="35"/>
      <c r="D34" s="35">
        <v>3221</v>
      </c>
      <c r="E34" s="70" t="s">
        <v>50</v>
      </c>
      <c r="F34" s="78">
        <v>4797.9399999999996</v>
      </c>
      <c r="G34" s="78">
        <v>6300</v>
      </c>
      <c r="H34" s="78">
        <v>5567.09</v>
      </c>
      <c r="I34" s="79">
        <v>116</v>
      </c>
      <c r="J34" s="79">
        <v>88</v>
      </c>
    </row>
    <row r="35" spans="1:16" x14ac:dyDescent="0.25">
      <c r="A35" s="35"/>
      <c r="B35" s="35"/>
      <c r="C35" s="35"/>
      <c r="D35" s="35">
        <v>3222</v>
      </c>
      <c r="E35" s="70" t="s">
        <v>51</v>
      </c>
      <c r="F35" s="78">
        <v>9028.1200000000008</v>
      </c>
      <c r="G35" s="78">
        <v>11850</v>
      </c>
      <c r="H35" s="78">
        <v>11024.15</v>
      </c>
      <c r="I35" s="79">
        <v>122</v>
      </c>
      <c r="J35" s="79">
        <v>93</v>
      </c>
    </row>
    <row r="36" spans="1:16" x14ac:dyDescent="0.25">
      <c r="A36" s="35"/>
      <c r="B36" s="35"/>
      <c r="C36" s="35"/>
      <c r="D36" s="35">
        <v>3223</v>
      </c>
      <c r="E36" s="70" t="s">
        <v>52</v>
      </c>
      <c r="F36" s="78">
        <v>3489.45</v>
      </c>
      <c r="G36" s="78">
        <v>6000</v>
      </c>
      <c r="H36" s="78">
        <v>3257.73</v>
      </c>
      <c r="I36" s="79">
        <v>93</v>
      </c>
      <c r="J36" s="79">
        <v>54</v>
      </c>
    </row>
    <row r="37" spans="1:16" x14ac:dyDescent="0.25">
      <c r="A37" s="35"/>
      <c r="B37" s="35"/>
      <c r="C37" s="35"/>
      <c r="D37" s="35">
        <v>3224</v>
      </c>
      <c r="E37" s="70" t="s">
        <v>53</v>
      </c>
      <c r="F37" s="78">
        <v>148.24</v>
      </c>
      <c r="G37" s="78">
        <v>500</v>
      </c>
      <c r="H37" s="78">
        <v>131.25</v>
      </c>
      <c r="I37" s="79">
        <v>89</v>
      </c>
      <c r="J37" s="79">
        <v>26</v>
      </c>
    </row>
    <row r="38" spans="1:16" x14ac:dyDescent="0.25">
      <c r="A38" s="35"/>
      <c r="B38" s="35"/>
      <c r="C38" s="35"/>
      <c r="D38" s="35">
        <v>3225</v>
      </c>
      <c r="E38" s="70" t="s">
        <v>54</v>
      </c>
      <c r="F38" s="78">
        <v>93.08</v>
      </c>
      <c r="G38" s="78">
        <v>1000</v>
      </c>
      <c r="H38" s="78">
        <v>317.60000000000002</v>
      </c>
      <c r="I38" s="79">
        <v>341</v>
      </c>
      <c r="J38" s="79">
        <v>32</v>
      </c>
    </row>
    <row r="39" spans="1:16" x14ac:dyDescent="0.25">
      <c r="A39" s="35"/>
      <c r="B39" s="35"/>
      <c r="C39" s="35"/>
      <c r="D39" s="35">
        <v>3227</v>
      </c>
      <c r="E39" s="70" t="s">
        <v>55</v>
      </c>
      <c r="F39" s="78">
        <v>435.78</v>
      </c>
      <c r="G39" s="78">
        <v>0</v>
      </c>
      <c r="H39" s="78">
        <v>0</v>
      </c>
      <c r="I39" s="79">
        <v>0</v>
      </c>
      <c r="J39" s="79">
        <v>0</v>
      </c>
    </row>
    <row r="40" spans="1:16" s="42" customFormat="1" x14ac:dyDescent="0.25">
      <c r="A40" s="39"/>
      <c r="B40" s="39"/>
      <c r="C40" s="39" t="s">
        <v>119</v>
      </c>
      <c r="D40" s="39"/>
      <c r="E40" s="68" t="s">
        <v>56</v>
      </c>
      <c r="F40" s="75">
        <v>38160.93</v>
      </c>
      <c r="G40" s="75">
        <v>34890</v>
      </c>
      <c r="H40" s="75">
        <v>32740.13</v>
      </c>
      <c r="I40" s="76">
        <v>86</v>
      </c>
      <c r="J40" s="76">
        <v>94</v>
      </c>
      <c r="L40" s="81"/>
      <c r="M40" s="81"/>
      <c r="N40" s="81"/>
      <c r="O40" s="86"/>
      <c r="P40" s="86"/>
    </row>
    <row r="41" spans="1:16" x14ac:dyDescent="0.25">
      <c r="A41" s="35"/>
      <c r="B41" s="35"/>
      <c r="C41" s="35"/>
      <c r="D41" s="35">
        <v>3231</v>
      </c>
      <c r="E41" s="70" t="s">
        <v>57</v>
      </c>
      <c r="F41" s="78">
        <v>470.87</v>
      </c>
      <c r="G41" s="78">
        <v>500</v>
      </c>
      <c r="H41" s="78">
        <v>381.94</v>
      </c>
      <c r="I41" s="79">
        <v>81</v>
      </c>
      <c r="J41" s="79">
        <v>76</v>
      </c>
    </row>
    <row r="42" spans="1:16" x14ac:dyDescent="0.25">
      <c r="A42" s="35"/>
      <c r="B42" s="35"/>
      <c r="C42" s="35"/>
      <c r="D42" s="35">
        <v>3232</v>
      </c>
      <c r="E42" s="70" t="s">
        <v>58</v>
      </c>
      <c r="F42" s="78">
        <v>25471.85</v>
      </c>
      <c r="G42" s="78">
        <v>19990</v>
      </c>
      <c r="H42" s="78">
        <v>19310.77</v>
      </c>
      <c r="I42" s="79">
        <v>76</v>
      </c>
      <c r="J42" s="79">
        <v>97</v>
      </c>
    </row>
    <row r="43" spans="1:16" x14ac:dyDescent="0.25">
      <c r="A43" s="35"/>
      <c r="B43" s="35"/>
      <c r="C43" s="35"/>
      <c r="D43" s="35">
        <v>3234</v>
      </c>
      <c r="E43" s="70" t="s">
        <v>59</v>
      </c>
      <c r="F43" s="78">
        <v>597.15</v>
      </c>
      <c r="G43" s="78">
        <v>748</v>
      </c>
      <c r="H43" s="78">
        <v>503.28</v>
      </c>
      <c r="I43" s="79">
        <v>84</v>
      </c>
      <c r="J43" s="79">
        <v>67</v>
      </c>
    </row>
    <row r="44" spans="1:16" x14ac:dyDescent="0.25">
      <c r="A44" s="35"/>
      <c r="B44" s="35"/>
      <c r="C44" s="35"/>
      <c r="D44" s="35">
        <v>3236</v>
      </c>
      <c r="E44" s="70" t="s">
        <v>60</v>
      </c>
      <c r="F44" s="78">
        <v>265.45</v>
      </c>
      <c r="G44" s="78">
        <v>452</v>
      </c>
      <c r="H44" s="78">
        <v>451.56</v>
      </c>
      <c r="I44" s="79">
        <v>170</v>
      </c>
      <c r="J44" s="79">
        <v>100</v>
      </c>
    </row>
    <row r="45" spans="1:16" x14ac:dyDescent="0.25">
      <c r="A45" s="35"/>
      <c r="B45" s="35"/>
      <c r="C45" s="35"/>
      <c r="D45" s="35">
        <v>3237</v>
      </c>
      <c r="E45" s="70" t="s">
        <v>61</v>
      </c>
      <c r="F45" s="78">
        <v>7139.31</v>
      </c>
      <c r="G45" s="78">
        <v>8285</v>
      </c>
      <c r="H45" s="78">
        <v>7318.27</v>
      </c>
      <c r="I45" s="79">
        <v>103</v>
      </c>
      <c r="J45" s="79">
        <v>88</v>
      </c>
    </row>
    <row r="46" spans="1:16" x14ac:dyDescent="0.25">
      <c r="A46" s="35"/>
      <c r="B46" s="35"/>
      <c r="C46" s="35"/>
      <c r="D46" s="35">
        <v>3238</v>
      </c>
      <c r="E46" s="70" t="s">
        <v>62</v>
      </c>
      <c r="F46" s="78">
        <v>2715.21</v>
      </c>
      <c r="G46" s="78">
        <v>3500</v>
      </c>
      <c r="H46" s="78">
        <v>3363.06</v>
      </c>
      <c r="I46" s="79">
        <v>124</v>
      </c>
      <c r="J46" s="79">
        <v>96</v>
      </c>
    </row>
    <row r="47" spans="1:16" x14ac:dyDescent="0.25">
      <c r="A47" s="35"/>
      <c r="B47" s="35"/>
      <c r="C47" s="35"/>
      <c r="D47" s="35">
        <v>3239</v>
      </c>
      <c r="E47" s="70" t="s">
        <v>63</v>
      </c>
      <c r="F47" s="78">
        <v>1501.09</v>
      </c>
      <c r="G47" s="78">
        <v>1415</v>
      </c>
      <c r="H47" s="78">
        <v>1411.25</v>
      </c>
      <c r="I47" s="79">
        <v>94</v>
      </c>
      <c r="J47" s="79">
        <v>100</v>
      </c>
    </row>
    <row r="48" spans="1:16" s="42" customFormat="1" x14ac:dyDescent="0.25">
      <c r="A48" s="39"/>
      <c r="B48" s="39"/>
      <c r="C48" s="39" t="s">
        <v>127</v>
      </c>
      <c r="D48" s="39"/>
      <c r="E48" s="68" t="s">
        <v>64</v>
      </c>
      <c r="F48" s="75">
        <v>499.88</v>
      </c>
      <c r="G48" s="75">
        <v>1760</v>
      </c>
      <c r="H48" s="75">
        <v>1705.64</v>
      </c>
      <c r="I48" s="76">
        <v>341</v>
      </c>
      <c r="J48" s="76">
        <v>97</v>
      </c>
      <c r="L48" s="81"/>
      <c r="M48" s="81"/>
      <c r="N48" s="81"/>
      <c r="O48" s="86"/>
      <c r="P48" s="86"/>
    </row>
    <row r="49" spans="1:16" x14ac:dyDescent="0.25">
      <c r="A49" s="35"/>
      <c r="B49" s="35"/>
      <c r="C49" s="35"/>
      <c r="D49" s="35">
        <v>3292</v>
      </c>
      <c r="E49" s="70" t="s">
        <v>65</v>
      </c>
      <c r="F49" s="78">
        <v>349.03</v>
      </c>
      <c r="G49" s="78">
        <v>1600</v>
      </c>
      <c r="H49" s="78">
        <v>1555.02</v>
      </c>
      <c r="I49" s="79">
        <v>446</v>
      </c>
      <c r="J49" s="79">
        <v>97</v>
      </c>
    </row>
    <row r="50" spans="1:16" x14ac:dyDescent="0.25">
      <c r="A50" s="35"/>
      <c r="B50" s="35"/>
      <c r="C50" s="35"/>
      <c r="D50" s="35">
        <v>3295</v>
      </c>
      <c r="E50" s="70" t="s">
        <v>66</v>
      </c>
      <c r="F50" s="78">
        <v>150.85</v>
      </c>
      <c r="G50" s="78">
        <v>160</v>
      </c>
      <c r="H50" s="78">
        <v>150.62</v>
      </c>
      <c r="I50" s="79">
        <v>100</v>
      </c>
      <c r="J50" s="79">
        <v>94</v>
      </c>
    </row>
    <row r="51" spans="1:16" s="42" customFormat="1" x14ac:dyDescent="0.25">
      <c r="A51" s="39"/>
      <c r="B51" s="39">
        <v>34</v>
      </c>
      <c r="C51" s="39"/>
      <c r="D51" s="39"/>
      <c r="E51" s="68" t="s">
        <v>132</v>
      </c>
      <c r="F51" s="75">
        <v>2886.98</v>
      </c>
      <c r="G51" s="75">
        <v>3500</v>
      </c>
      <c r="H51" s="75">
        <v>2549.71</v>
      </c>
      <c r="I51" s="76">
        <v>88</v>
      </c>
      <c r="J51" s="76">
        <v>73</v>
      </c>
      <c r="L51" s="81"/>
      <c r="M51" s="81"/>
      <c r="N51" s="81"/>
      <c r="O51" s="86"/>
      <c r="P51" s="86"/>
    </row>
    <row r="52" spans="1:16" s="42" customFormat="1" x14ac:dyDescent="0.25">
      <c r="A52" s="39"/>
      <c r="B52" s="39"/>
      <c r="C52" s="39" t="s">
        <v>133</v>
      </c>
      <c r="D52" s="39"/>
      <c r="E52" s="68" t="s">
        <v>67</v>
      </c>
      <c r="F52" s="75">
        <v>2886.98</v>
      </c>
      <c r="G52" s="75">
        <v>3500</v>
      </c>
      <c r="H52" s="75">
        <v>2549.71</v>
      </c>
      <c r="I52" s="76">
        <v>88</v>
      </c>
      <c r="J52" s="76">
        <v>73</v>
      </c>
      <c r="L52" s="81"/>
      <c r="M52" s="81"/>
      <c r="N52" s="81"/>
      <c r="O52" s="86"/>
      <c r="P52" s="86"/>
    </row>
    <row r="53" spans="1:16" x14ac:dyDescent="0.25">
      <c r="A53" s="35"/>
      <c r="B53" s="35"/>
      <c r="C53" s="35"/>
      <c r="D53" s="35">
        <v>3431</v>
      </c>
      <c r="E53" s="70" t="s">
        <v>165</v>
      </c>
      <c r="F53" s="78">
        <v>2886.98</v>
      </c>
      <c r="G53" s="78">
        <v>3500</v>
      </c>
      <c r="H53" s="78">
        <v>2549.71</v>
      </c>
      <c r="I53" s="79">
        <v>88</v>
      </c>
      <c r="J53" s="79">
        <v>73</v>
      </c>
    </row>
    <row r="54" spans="1:16" s="42" customFormat="1" x14ac:dyDescent="0.25">
      <c r="A54" s="39">
        <v>4</v>
      </c>
      <c r="B54" s="39"/>
      <c r="C54" s="39"/>
      <c r="D54" s="39"/>
      <c r="E54" s="68" t="s">
        <v>143</v>
      </c>
      <c r="F54" s="75">
        <v>4849.42</v>
      </c>
      <c r="G54" s="75">
        <v>675</v>
      </c>
      <c r="H54" s="75">
        <v>675</v>
      </c>
      <c r="I54" s="76">
        <f>(H54/F54)*100</f>
        <v>13.919190336163911</v>
      </c>
      <c r="J54" s="76">
        <f>(H54/G54)*100</f>
        <v>100</v>
      </c>
      <c r="L54" s="81"/>
      <c r="M54" s="81"/>
      <c r="N54" s="81"/>
      <c r="O54" s="86"/>
      <c r="P54" s="86"/>
    </row>
    <row r="55" spans="1:16" s="42" customFormat="1" x14ac:dyDescent="0.25">
      <c r="A55" s="39"/>
      <c r="B55" s="39">
        <v>42</v>
      </c>
      <c r="C55" s="39"/>
      <c r="D55" s="39"/>
      <c r="E55" s="68" t="s">
        <v>137</v>
      </c>
      <c r="F55" s="75">
        <v>4849.42</v>
      </c>
      <c r="G55" s="75">
        <v>675</v>
      </c>
      <c r="H55" s="75">
        <v>675</v>
      </c>
      <c r="I55" s="76">
        <v>14</v>
      </c>
      <c r="J55" s="76">
        <v>100</v>
      </c>
      <c r="L55" s="81"/>
      <c r="M55" s="81"/>
      <c r="N55" s="81"/>
      <c r="O55" s="86"/>
      <c r="P55" s="86"/>
    </row>
    <row r="56" spans="1:16" s="42" customFormat="1" x14ac:dyDescent="0.25">
      <c r="A56" s="39"/>
      <c r="B56" s="39"/>
      <c r="C56" s="39" t="s">
        <v>138</v>
      </c>
      <c r="D56" s="39"/>
      <c r="E56" s="68" t="s">
        <v>69</v>
      </c>
      <c r="F56" s="75">
        <v>4849.42</v>
      </c>
      <c r="G56" s="75">
        <v>675</v>
      </c>
      <c r="H56" s="75">
        <v>675</v>
      </c>
      <c r="I56" s="76">
        <v>14</v>
      </c>
      <c r="J56" s="76">
        <v>100</v>
      </c>
      <c r="L56" s="81"/>
      <c r="M56" s="81"/>
      <c r="N56" s="81"/>
      <c r="O56" s="86"/>
      <c r="P56" s="86"/>
    </row>
    <row r="57" spans="1:16" x14ac:dyDescent="0.25">
      <c r="A57" s="35"/>
      <c r="B57" s="35"/>
      <c r="C57" s="35"/>
      <c r="D57" s="35">
        <v>4221</v>
      </c>
      <c r="E57" s="70" t="s">
        <v>88</v>
      </c>
      <c r="F57" s="78">
        <v>4639.5200000000004</v>
      </c>
      <c r="G57" s="78">
        <v>675</v>
      </c>
      <c r="H57" s="78">
        <v>675</v>
      </c>
      <c r="I57" s="79">
        <v>15</v>
      </c>
      <c r="J57" s="79">
        <v>100</v>
      </c>
    </row>
    <row r="58" spans="1:16" x14ac:dyDescent="0.25">
      <c r="A58" s="35"/>
      <c r="B58" s="35"/>
      <c r="C58" s="35"/>
      <c r="D58" s="35">
        <v>4223</v>
      </c>
      <c r="E58" s="70" t="s">
        <v>89</v>
      </c>
      <c r="F58" s="37">
        <v>209.9</v>
      </c>
      <c r="G58" s="37">
        <v>0</v>
      </c>
      <c r="H58" s="37">
        <v>0</v>
      </c>
      <c r="I58" s="71">
        <v>0</v>
      </c>
      <c r="J58" s="71">
        <v>0</v>
      </c>
    </row>
  </sheetData>
  <mergeCells count="7">
    <mergeCell ref="A15:E15"/>
    <mergeCell ref="A16:E16"/>
    <mergeCell ref="A4:E4"/>
    <mergeCell ref="A5:E5"/>
    <mergeCell ref="A1:J1"/>
    <mergeCell ref="A2:J2"/>
    <mergeCell ref="A3:J3"/>
  </mergeCells>
  <pageMargins left="0.7" right="0.7" top="0.75" bottom="0.75" header="0.3" footer="0.3"/>
  <pageSetup paperSize="9" scale="61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54"/>
  <sheetViews>
    <sheetView topLeftCell="A43" zoomScaleNormal="100" zoomScaleSheetLayoutView="100" workbookViewId="0">
      <selection activeCell="M10" sqref="M10"/>
    </sheetView>
  </sheetViews>
  <sheetFormatPr defaultRowHeight="15.75" x14ac:dyDescent="0.25"/>
  <cols>
    <col min="1" max="1" width="3" style="3" customWidth="1"/>
    <col min="2" max="2" width="4.5703125" style="3" customWidth="1"/>
    <col min="3" max="3" width="5" style="3" customWidth="1"/>
    <col min="4" max="4" width="6.28515625" style="3" customWidth="1"/>
    <col min="5" max="5" width="39.42578125" style="3" customWidth="1"/>
    <col min="6" max="6" width="13.42578125" style="3" customWidth="1"/>
    <col min="7" max="7" width="15" style="3" customWidth="1"/>
    <col min="8" max="8" width="14" style="3" customWidth="1"/>
    <col min="9" max="9" width="12.28515625" style="3" customWidth="1"/>
    <col min="10" max="10" width="11.7109375" style="3" bestFit="1" customWidth="1"/>
    <col min="11" max="16384" width="9.140625" style="3"/>
  </cols>
  <sheetData>
    <row r="1" spans="1:10" ht="15.75" customHeight="1" x14ac:dyDescent="0.25">
      <c r="A1" s="122" t="s">
        <v>156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65.25" customHeight="1" x14ac:dyDescent="0.25">
      <c r="A2" s="113" t="s">
        <v>3</v>
      </c>
      <c r="B2" s="113"/>
      <c r="C2" s="113"/>
      <c r="D2" s="113"/>
      <c r="E2" s="113"/>
      <c r="F2" s="80" t="s">
        <v>150</v>
      </c>
      <c r="G2" s="80" t="s">
        <v>163</v>
      </c>
      <c r="H2" s="80" t="s">
        <v>151</v>
      </c>
      <c r="I2" s="80" t="s">
        <v>90</v>
      </c>
      <c r="J2" s="80" t="s">
        <v>91</v>
      </c>
    </row>
    <row r="3" spans="1:10" ht="14.25" customHeight="1" x14ac:dyDescent="0.25">
      <c r="A3" s="113">
        <v>1</v>
      </c>
      <c r="B3" s="113"/>
      <c r="C3" s="113"/>
      <c r="D3" s="113"/>
      <c r="E3" s="113"/>
      <c r="F3" s="80">
        <v>2</v>
      </c>
      <c r="G3" s="80">
        <v>3</v>
      </c>
      <c r="H3" s="80">
        <v>4</v>
      </c>
      <c r="I3" s="80">
        <v>5</v>
      </c>
      <c r="J3" s="80">
        <v>6</v>
      </c>
    </row>
    <row r="4" spans="1:10" s="2" customFormat="1" x14ac:dyDescent="0.25">
      <c r="A4" s="119" t="s">
        <v>19</v>
      </c>
      <c r="B4" s="119"/>
      <c r="C4" s="119"/>
      <c r="D4" s="119"/>
      <c r="E4" s="119"/>
      <c r="F4" s="12">
        <f>F5</f>
        <v>153552.6</v>
      </c>
      <c r="G4" s="12">
        <f t="shared" ref="G4:J4" si="0">G5</f>
        <v>181000</v>
      </c>
      <c r="H4" s="12">
        <f t="shared" si="0"/>
        <v>170815.73</v>
      </c>
      <c r="I4" s="43">
        <f t="shared" si="0"/>
        <v>111</v>
      </c>
      <c r="J4" s="43">
        <f t="shared" si="0"/>
        <v>94</v>
      </c>
    </row>
    <row r="5" spans="1:10" s="2" customFormat="1" x14ac:dyDescent="0.25">
      <c r="A5" s="119" t="s">
        <v>17</v>
      </c>
      <c r="B5" s="119"/>
      <c r="C5" s="119"/>
      <c r="D5" s="119"/>
      <c r="E5" s="119"/>
      <c r="F5" s="12">
        <f>F6</f>
        <v>153552.6</v>
      </c>
      <c r="G5" s="12">
        <f t="shared" ref="G5:J5" si="1">G6</f>
        <v>181000</v>
      </c>
      <c r="H5" s="12">
        <f t="shared" si="1"/>
        <v>170815.73</v>
      </c>
      <c r="I5" s="43">
        <f t="shared" si="1"/>
        <v>111</v>
      </c>
      <c r="J5" s="43">
        <f t="shared" si="1"/>
        <v>94</v>
      </c>
    </row>
    <row r="6" spans="1:10" ht="30.75" customHeight="1" x14ac:dyDescent="0.25">
      <c r="A6" s="120" t="s">
        <v>72</v>
      </c>
      <c r="B6" s="120"/>
      <c r="C6" s="120"/>
      <c r="D6" s="120"/>
      <c r="E6" s="120"/>
      <c r="F6" s="16">
        <v>153552.6</v>
      </c>
      <c r="G6" s="16">
        <v>181000</v>
      </c>
      <c r="H6" s="16">
        <v>170815.73</v>
      </c>
      <c r="I6" s="21">
        <v>111</v>
      </c>
      <c r="J6" s="17">
        <v>94</v>
      </c>
    </row>
    <row r="7" spans="1:10" ht="30.75" customHeight="1" x14ac:dyDescent="0.25">
      <c r="A7" s="124"/>
      <c r="B7" s="125"/>
      <c r="C7" s="125"/>
      <c r="D7" s="125"/>
      <c r="E7" s="126"/>
      <c r="F7" s="16"/>
      <c r="G7" s="16"/>
      <c r="H7" s="16"/>
      <c r="I7" s="21"/>
      <c r="J7" s="17"/>
    </row>
    <row r="8" spans="1:10" s="2" customFormat="1" ht="15.75" customHeight="1" x14ac:dyDescent="0.25">
      <c r="A8" s="119" t="s">
        <v>18</v>
      </c>
      <c r="B8" s="119"/>
      <c r="C8" s="119"/>
      <c r="D8" s="119"/>
      <c r="E8" s="119"/>
      <c r="F8" s="12">
        <f>F9</f>
        <v>153552.6</v>
      </c>
      <c r="G8" s="12">
        <f t="shared" ref="G8:J8" si="2">G9</f>
        <v>181000</v>
      </c>
      <c r="H8" s="12">
        <f t="shared" si="2"/>
        <v>170815.73</v>
      </c>
      <c r="I8" s="43">
        <f t="shared" si="2"/>
        <v>111</v>
      </c>
      <c r="J8" s="43">
        <f t="shared" si="2"/>
        <v>94</v>
      </c>
    </row>
    <row r="9" spans="1:10" s="2" customFormat="1" ht="15.75" customHeight="1" x14ac:dyDescent="0.25">
      <c r="A9" s="119" t="s">
        <v>17</v>
      </c>
      <c r="B9" s="119"/>
      <c r="C9" s="119"/>
      <c r="D9" s="119"/>
      <c r="E9" s="119"/>
      <c r="F9" s="12">
        <f>F10</f>
        <v>153552.6</v>
      </c>
      <c r="G9" s="12">
        <f t="shared" ref="G9:J9" si="3">G10</f>
        <v>181000</v>
      </c>
      <c r="H9" s="12">
        <f t="shared" si="3"/>
        <v>170815.73</v>
      </c>
      <c r="I9" s="43">
        <f t="shared" si="3"/>
        <v>111</v>
      </c>
      <c r="J9" s="43">
        <f t="shared" si="3"/>
        <v>94</v>
      </c>
    </row>
    <row r="10" spans="1:10" ht="29.25" customHeight="1" x14ac:dyDescent="0.25">
      <c r="A10" s="120" t="s">
        <v>72</v>
      </c>
      <c r="B10" s="120"/>
      <c r="C10" s="120"/>
      <c r="D10" s="120"/>
      <c r="E10" s="120"/>
      <c r="F10" s="16">
        <v>153552.6</v>
      </c>
      <c r="G10" s="16">
        <v>181000</v>
      </c>
      <c r="H10" s="16">
        <v>170815.73</v>
      </c>
      <c r="I10" s="21">
        <v>111</v>
      </c>
      <c r="J10" s="17">
        <v>94</v>
      </c>
    </row>
    <row r="11" spans="1:10" ht="12" customHeight="1" x14ac:dyDescent="0.25"/>
    <row r="12" spans="1:10" ht="15.75" customHeight="1" x14ac:dyDescent="0.25">
      <c r="A12" s="122" t="s">
        <v>157</v>
      </c>
      <c r="B12" s="122"/>
      <c r="C12" s="122"/>
      <c r="D12" s="122"/>
      <c r="E12" s="122"/>
      <c r="F12" s="122"/>
      <c r="G12" s="122"/>
      <c r="H12" s="122"/>
      <c r="I12" s="122"/>
      <c r="J12" s="122"/>
    </row>
    <row r="13" spans="1:10" ht="57.75" customHeight="1" x14ac:dyDescent="0.25">
      <c r="A13" s="113" t="s">
        <v>3</v>
      </c>
      <c r="B13" s="113"/>
      <c r="C13" s="113"/>
      <c r="D13" s="113"/>
      <c r="E13" s="113"/>
      <c r="F13" s="80" t="s">
        <v>150</v>
      </c>
      <c r="G13" s="80" t="s">
        <v>163</v>
      </c>
      <c r="H13" s="80" t="s">
        <v>151</v>
      </c>
      <c r="I13" s="80" t="s">
        <v>90</v>
      </c>
      <c r="J13" s="80" t="s">
        <v>91</v>
      </c>
    </row>
    <row r="14" spans="1:10" ht="14.25" customHeight="1" x14ac:dyDescent="0.25">
      <c r="A14" s="113">
        <v>1</v>
      </c>
      <c r="B14" s="113"/>
      <c r="C14" s="113"/>
      <c r="D14" s="113"/>
      <c r="E14" s="113"/>
      <c r="F14" s="80">
        <v>2</v>
      </c>
      <c r="G14" s="80">
        <v>3</v>
      </c>
      <c r="H14" s="80">
        <v>4</v>
      </c>
      <c r="I14" s="80">
        <v>5</v>
      </c>
      <c r="J14" s="80">
        <v>6</v>
      </c>
    </row>
    <row r="15" spans="1:10" x14ac:dyDescent="0.25">
      <c r="A15" s="119" t="s">
        <v>4</v>
      </c>
      <c r="B15" s="119"/>
      <c r="C15" s="119"/>
      <c r="D15" s="119"/>
      <c r="E15" s="119"/>
      <c r="F15" s="12">
        <f>F16</f>
        <v>153552.6</v>
      </c>
      <c r="G15" s="12">
        <f t="shared" ref="G15:J15" si="4">G16</f>
        <v>181000</v>
      </c>
      <c r="H15" s="12">
        <f t="shared" si="4"/>
        <v>170815.73</v>
      </c>
      <c r="I15" s="43">
        <f t="shared" si="4"/>
        <v>111</v>
      </c>
      <c r="J15" s="43">
        <f t="shared" si="4"/>
        <v>94</v>
      </c>
    </row>
    <row r="16" spans="1:10" x14ac:dyDescent="0.25">
      <c r="A16" s="119" t="s">
        <v>70</v>
      </c>
      <c r="B16" s="119"/>
      <c r="C16" s="119"/>
      <c r="D16" s="119"/>
      <c r="E16" s="119"/>
      <c r="F16" s="12">
        <f>F17</f>
        <v>153552.6</v>
      </c>
      <c r="G16" s="12">
        <f t="shared" ref="G16:J16" si="5">G17</f>
        <v>181000</v>
      </c>
      <c r="H16" s="12">
        <f t="shared" si="5"/>
        <v>170815.73</v>
      </c>
      <c r="I16" s="43">
        <f t="shared" si="5"/>
        <v>111</v>
      </c>
      <c r="J16" s="43">
        <f t="shared" si="5"/>
        <v>94</v>
      </c>
    </row>
    <row r="17" spans="1:10" x14ac:dyDescent="0.25">
      <c r="A17" s="120" t="s">
        <v>71</v>
      </c>
      <c r="B17" s="120"/>
      <c r="C17" s="120"/>
      <c r="D17" s="120"/>
      <c r="E17" s="120"/>
      <c r="F17" s="16">
        <v>153552.6</v>
      </c>
      <c r="G17" s="16">
        <v>181000</v>
      </c>
      <c r="H17" s="16">
        <v>170815.73</v>
      </c>
      <c r="I17" s="17">
        <v>111</v>
      </c>
      <c r="J17" s="17">
        <v>94</v>
      </c>
    </row>
    <row r="18" spans="1:10" x14ac:dyDescent="0.25">
      <c r="A18" s="123"/>
      <c r="B18" s="123"/>
      <c r="C18" s="123"/>
      <c r="D18" s="123"/>
      <c r="E18" s="123"/>
      <c r="F18" s="61"/>
      <c r="G18" s="61"/>
    </row>
    <row r="19" spans="1:10" x14ac:dyDescent="0.25">
      <c r="A19" s="114" t="s">
        <v>154</v>
      </c>
      <c r="B19" s="114"/>
      <c r="C19" s="114"/>
      <c r="D19" s="114"/>
      <c r="E19" s="114"/>
      <c r="F19" s="114"/>
      <c r="G19" s="114"/>
      <c r="H19" s="114"/>
      <c r="I19" s="114"/>
      <c r="J19" s="114"/>
    </row>
    <row r="20" spans="1:10" x14ac:dyDescent="0.25">
      <c r="A20" s="122" t="s">
        <v>158</v>
      </c>
      <c r="B20" s="122"/>
      <c r="C20" s="122"/>
      <c r="D20" s="122"/>
      <c r="E20" s="122"/>
      <c r="F20" s="122"/>
      <c r="G20" s="122"/>
      <c r="H20" s="122"/>
      <c r="I20" s="122"/>
      <c r="J20" s="122"/>
    </row>
    <row r="21" spans="1:10" ht="60.75" customHeight="1" x14ac:dyDescent="0.25">
      <c r="A21" s="113" t="s">
        <v>3</v>
      </c>
      <c r="B21" s="113"/>
      <c r="C21" s="113"/>
      <c r="D21" s="113"/>
      <c r="E21" s="113"/>
      <c r="F21" s="80" t="s">
        <v>150</v>
      </c>
      <c r="G21" s="80" t="s">
        <v>163</v>
      </c>
      <c r="H21" s="80" t="s">
        <v>151</v>
      </c>
      <c r="I21" s="80" t="s">
        <v>90</v>
      </c>
      <c r="J21" s="80" t="s">
        <v>91</v>
      </c>
    </row>
    <row r="22" spans="1:10" ht="12.75" customHeight="1" x14ac:dyDescent="0.25">
      <c r="A22" s="113">
        <v>1</v>
      </c>
      <c r="B22" s="113"/>
      <c r="C22" s="113"/>
      <c r="D22" s="113"/>
      <c r="E22" s="113"/>
      <c r="F22" s="80">
        <v>2</v>
      </c>
      <c r="G22" s="80">
        <v>3</v>
      </c>
      <c r="H22" s="80">
        <v>4</v>
      </c>
      <c r="I22" s="80">
        <v>5</v>
      </c>
      <c r="J22" s="80">
        <v>6</v>
      </c>
    </row>
    <row r="23" spans="1:10" ht="31.5" x14ac:dyDescent="0.25">
      <c r="A23" s="10">
        <v>8</v>
      </c>
      <c r="B23" s="10"/>
      <c r="C23" s="10"/>
      <c r="D23" s="10"/>
      <c r="E23" s="10" t="s">
        <v>5</v>
      </c>
      <c r="F23" s="19">
        <v>0</v>
      </c>
      <c r="G23" s="19">
        <v>0</v>
      </c>
      <c r="H23" s="20">
        <v>0</v>
      </c>
      <c r="I23" s="20">
        <v>0</v>
      </c>
      <c r="J23" s="20">
        <v>0</v>
      </c>
    </row>
    <row r="24" spans="1:10" x14ac:dyDescent="0.25">
      <c r="A24" s="10"/>
      <c r="B24" s="14">
        <v>84</v>
      </c>
      <c r="C24" s="14"/>
      <c r="D24" s="14"/>
      <c r="E24" s="14" t="s">
        <v>7</v>
      </c>
      <c r="F24" s="19">
        <v>0</v>
      </c>
      <c r="G24" s="19">
        <v>0</v>
      </c>
      <c r="H24" s="20">
        <v>0</v>
      </c>
      <c r="I24" s="20">
        <v>0</v>
      </c>
      <c r="J24" s="20">
        <v>0</v>
      </c>
    </row>
    <row r="25" spans="1:10" ht="45" x14ac:dyDescent="0.25">
      <c r="A25" s="13"/>
      <c r="B25" s="13"/>
      <c r="C25" s="13">
        <v>841</v>
      </c>
      <c r="D25" s="13"/>
      <c r="E25" s="25" t="s">
        <v>20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</row>
    <row r="26" spans="1:10" ht="30" x14ac:dyDescent="0.25">
      <c r="A26" s="13"/>
      <c r="B26" s="13"/>
      <c r="C26" s="13"/>
      <c r="D26" s="13">
        <v>8413</v>
      </c>
      <c r="E26" s="25" t="s">
        <v>21</v>
      </c>
      <c r="F26" s="19">
        <v>0</v>
      </c>
      <c r="G26" s="19">
        <v>0</v>
      </c>
      <c r="H26" s="20">
        <v>0</v>
      </c>
      <c r="I26" s="20">
        <v>0</v>
      </c>
      <c r="J26" s="20">
        <v>0</v>
      </c>
    </row>
    <row r="27" spans="1:10" x14ac:dyDescent="0.25">
      <c r="A27" s="13"/>
      <c r="B27" s="13"/>
      <c r="C27" s="13"/>
      <c r="D27" s="18" t="s">
        <v>10</v>
      </c>
      <c r="E27" s="24"/>
      <c r="F27" s="19"/>
      <c r="G27" s="19"/>
      <c r="H27" s="20"/>
      <c r="I27" s="20"/>
      <c r="J27" s="20"/>
    </row>
    <row r="28" spans="1:10" ht="31.5" x14ac:dyDescent="0.25">
      <c r="A28" s="26">
        <v>5</v>
      </c>
      <c r="B28" s="26"/>
      <c r="C28" s="26"/>
      <c r="D28" s="26"/>
      <c r="E28" s="27" t="s">
        <v>6</v>
      </c>
      <c r="F28" s="19">
        <v>0</v>
      </c>
      <c r="G28" s="19">
        <v>0</v>
      </c>
      <c r="H28" s="20">
        <v>0</v>
      </c>
      <c r="I28" s="20">
        <v>0</v>
      </c>
      <c r="J28" s="20">
        <v>0</v>
      </c>
    </row>
    <row r="29" spans="1:10" ht="30" x14ac:dyDescent="0.25">
      <c r="A29" s="14"/>
      <c r="B29" s="14">
        <v>54</v>
      </c>
      <c r="C29" s="14"/>
      <c r="D29" s="14"/>
      <c r="E29" s="28" t="s">
        <v>8</v>
      </c>
      <c r="F29" s="19">
        <v>0</v>
      </c>
      <c r="G29" s="29"/>
      <c r="H29" s="20"/>
      <c r="I29" s="20"/>
      <c r="J29" s="20"/>
    </row>
    <row r="30" spans="1:10" ht="60" x14ac:dyDescent="0.25">
      <c r="A30" s="14"/>
      <c r="B30" s="14"/>
      <c r="C30" s="14">
        <v>541</v>
      </c>
      <c r="D30" s="25"/>
      <c r="E30" s="25" t="s">
        <v>22</v>
      </c>
      <c r="F30" s="19">
        <v>0</v>
      </c>
      <c r="G30" s="29">
        <v>0</v>
      </c>
      <c r="H30" s="20">
        <v>0</v>
      </c>
      <c r="I30" s="20">
        <v>0</v>
      </c>
      <c r="J30" s="20">
        <v>0</v>
      </c>
    </row>
    <row r="31" spans="1:10" ht="30" x14ac:dyDescent="0.25">
      <c r="A31" s="14"/>
      <c r="B31" s="14"/>
      <c r="C31" s="14"/>
      <c r="D31" s="25">
        <v>5413</v>
      </c>
      <c r="E31" s="25" t="s">
        <v>23</v>
      </c>
      <c r="F31" s="19">
        <v>0</v>
      </c>
      <c r="G31" s="29">
        <v>0</v>
      </c>
      <c r="H31" s="20">
        <v>0</v>
      </c>
      <c r="I31" s="20">
        <v>0</v>
      </c>
      <c r="J31" s="20">
        <v>0</v>
      </c>
    </row>
    <row r="32" spans="1:10" ht="13.5" customHeight="1" x14ac:dyDescent="0.25"/>
    <row r="33" spans="1:10" x14ac:dyDescent="0.25">
      <c r="A33" s="122" t="s">
        <v>159</v>
      </c>
      <c r="B33" s="122"/>
      <c r="C33" s="122"/>
      <c r="D33" s="122"/>
      <c r="E33" s="122"/>
      <c r="F33" s="122"/>
      <c r="G33" s="122"/>
      <c r="H33" s="122"/>
      <c r="I33" s="122"/>
      <c r="J33" s="122"/>
    </row>
    <row r="34" spans="1:10" ht="59.25" customHeight="1" x14ac:dyDescent="0.25">
      <c r="A34" s="113" t="s">
        <v>3</v>
      </c>
      <c r="B34" s="113"/>
      <c r="C34" s="113"/>
      <c r="D34" s="113"/>
      <c r="E34" s="113"/>
      <c r="F34" s="80" t="s">
        <v>150</v>
      </c>
      <c r="G34" s="80" t="s">
        <v>163</v>
      </c>
      <c r="H34" s="80" t="s">
        <v>151</v>
      </c>
      <c r="I34" s="80" t="s">
        <v>90</v>
      </c>
      <c r="J34" s="80" t="s">
        <v>91</v>
      </c>
    </row>
    <row r="35" spans="1:10" ht="16.5" customHeight="1" x14ac:dyDescent="0.25">
      <c r="A35" s="113">
        <v>1</v>
      </c>
      <c r="B35" s="113"/>
      <c r="C35" s="113"/>
      <c r="D35" s="113"/>
      <c r="E35" s="113"/>
      <c r="F35" s="80">
        <v>2</v>
      </c>
      <c r="G35" s="80">
        <v>3</v>
      </c>
      <c r="H35" s="80">
        <v>4</v>
      </c>
      <c r="I35" s="80">
        <v>5</v>
      </c>
      <c r="J35" s="80">
        <v>6</v>
      </c>
    </row>
    <row r="36" spans="1:10" x14ac:dyDescent="0.25">
      <c r="A36" s="119" t="s">
        <v>24</v>
      </c>
      <c r="B36" s="119"/>
      <c r="C36" s="119"/>
      <c r="D36" s="119"/>
      <c r="E36" s="119"/>
      <c r="F36" s="15"/>
      <c r="G36" s="23"/>
      <c r="H36" s="16"/>
      <c r="I36" s="20"/>
      <c r="J36" s="20"/>
    </row>
    <row r="37" spans="1:10" x14ac:dyDescent="0.25">
      <c r="A37" s="119" t="s">
        <v>17</v>
      </c>
      <c r="B37" s="119"/>
      <c r="C37" s="119"/>
      <c r="D37" s="119"/>
      <c r="E37" s="119"/>
      <c r="F37" s="11">
        <v>0</v>
      </c>
      <c r="G37" s="11">
        <v>0</v>
      </c>
      <c r="H37" s="12">
        <v>0</v>
      </c>
      <c r="I37" s="30">
        <v>0</v>
      </c>
      <c r="J37" s="30">
        <v>0</v>
      </c>
    </row>
    <row r="38" spans="1:10" x14ac:dyDescent="0.25">
      <c r="A38" s="120" t="s">
        <v>16</v>
      </c>
      <c r="B38" s="120"/>
      <c r="C38" s="120"/>
      <c r="D38" s="120"/>
      <c r="E38" s="120"/>
      <c r="F38" s="15">
        <v>0</v>
      </c>
      <c r="G38" s="15">
        <v>0</v>
      </c>
      <c r="H38" s="16">
        <v>0</v>
      </c>
      <c r="I38" s="20">
        <v>0</v>
      </c>
      <c r="J38" s="20">
        <v>0</v>
      </c>
    </row>
    <row r="39" spans="1:10" x14ac:dyDescent="0.25">
      <c r="A39" s="118" t="s">
        <v>15</v>
      </c>
      <c r="B39" s="118"/>
      <c r="C39" s="118"/>
      <c r="D39" s="118"/>
      <c r="E39" s="118"/>
      <c r="F39" s="15">
        <v>0</v>
      </c>
      <c r="G39" s="15">
        <v>0</v>
      </c>
      <c r="H39" s="16">
        <v>0</v>
      </c>
      <c r="I39" s="20">
        <v>0</v>
      </c>
      <c r="J39" s="20">
        <v>0</v>
      </c>
    </row>
    <row r="40" spans="1:10" x14ac:dyDescent="0.25">
      <c r="A40" s="118" t="s">
        <v>10</v>
      </c>
      <c r="B40" s="118"/>
      <c r="C40" s="118"/>
      <c r="D40" s="118"/>
      <c r="E40" s="118"/>
      <c r="F40" s="15"/>
      <c r="G40" s="15"/>
      <c r="H40" s="16"/>
      <c r="I40" s="20"/>
      <c r="J40" s="20"/>
    </row>
    <row r="41" spans="1:10" x14ac:dyDescent="0.25">
      <c r="A41" s="119" t="s">
        <v>14</v>
      </c>
      <c r="B41" s="119"/>
      <c r="C41" s="119"/>
      <c r="D41" s="119"/>
      <c r="E41" s="119"/>
      <c r="F41" s="11">
        <v>0</v>
      </c>
      <c r="G41" s="22">
        <v>0</v>
      </c>
      <c r="H41" s="12">
        <v>0</v>
      </c>
      <c r="I41" s="30">
        <v>0</v>
      </c>
      <c r="J41" s="30">
        <v>0</v>
      </c>
    </row>
    <row r="42" spans="1:10" x14ac:dyDescent="0.25">
      <c r="A42" s="117" t="s">
        <v>13</v>
      </c>
      <c r="B42" s="117"/>
      <c r="C42" s="117"/>
      <c r="D42" s="117"/>
      <c r="E42" s="117"/>
      <c r="F42" s="15">
        <v>0</v>
      </c>
      <c r="G42" s="23">
        <v>0</v>
      </c>
      <c r="H42" s="16">
        <v>0</v>
      </c>
      <c r="I42" s="20">
        <v>0</v>
      </c>
      <c r="J42" s="20">
        <v>0</v>
      </c>
    </row>
    <row r="43" spans="1:10" x14ac:dyDescent="0.25">
      <c r="A43" s="119" t="s">
        <v>12</v>
      </c>
      <c r="B43" s="119"/>
      <c r="C43" s="119"/>
      <c r="D43" s="119"/>
      <c r="E43" s="119"/>
      <c r="F43" s="11">
        <v>0</v>
      </c>
      <c r="G43" s="22">
        <v>0</v>
      </c>
      <c r="H43" s="12">
        <v>0</v>
      </c>
      <c r="I43" s="30">
        <v>0</v>
      </c>
      <c r="J43" s="30">
        <v>0</v>
      </c>
    </row>
    <row r="44" spans="1:10" x14ac:dyDescent="0.25">
      <c r="A44" s="117" t="s">
        <v>11</v>
      </c>
      <c r="B44" s="117"/>
      <c r="C44" s="117"/>
      <c r="D44" s="117"/>
      <c r="E44" s="117"/>
      <c r="F44" s="15">
        <v>0</v>
      </c>
      <c r="G44" s="23">
        <v>0</v>
      </c>
      <c r="H44" s="16">
        <v>0</v>
      </c>
      <c r="I44" s="20">
        <v>0</v>
      </c>
      <c r="J44" s="20">
        <v>0</v>
      </c>
    </row>
    <row r="45" spans="1:10" x14ac:dyDescent="0.25">
      <c r="A45" s="121" t="s">
        <v>9</v>
      </c>
      <c r="B45" s="121"/>
      <c r="C45" s="121"/>
      <c r="D45" s="121"/>
      <c r="E45" s="121"/>
      <c r="F45" s="15"/>
      <c r="G45" s="23"/>
      <c r="H45" s="16"/>
      <c r="I45" s="20"/>
      <c r="J45" s="20"/>
    </row>
    <row r="46" spans="1:10" x14ac:dyDescent="0.25">
      <c r="A46" s="119" t="s">
        <v>25</v>
      </c>
      <c r="B46" s="119"/>
      <c r="C46" s="119"/>
      <c r="D46" s="119"/>
      <c r="E46" s="119"/>
      <c r="F46" s="15"/>
      <c r="G46" s="23"/>
      <c r="H46" s="16"/>
      <c r="I46" s="20"/>
      <c r="J46" s="20"/>
    </row>
    <row r="47" spans="1:10" x14ac:dyDescent="0.25">
      <c r="A47" s="119" t="s">
        <v>17</v>
      </c>
      <c r="B47" s="119"/>
      <c r="C47" s="119"/>
      <c r="D47" s="119"/>
      <c r="E47" s="119"/>
      <c r="F47" s="11">
        <v>0</v>
      </c>
      <c r="G47" s="11">
        <v>0</v>
      </c>
      <c r="H47" s="12">
        <v>0</v>
      </c>
      <c r="I47" s="30">
        <v>0</v>
      </c>
      <c r="J47" s="30">
        <v>0</v>
      </c>
    </row>
    <row r="48" spans="1:10" x14ac:dyDescent="0.25">
      <c r="A48" s="120" t="s">
        <v>16</v>
      </c>
      <c r="B48" s="120"/>
      <c r="C48" s="120"/>
      <c r="D48" s="120"/>
      <c r="E48" s="120"/>
      <c r="F48" s="15">
        <v>0</v>
      </c>
      <c r="G48" s="15">
        <v>0</v>
      </c>
      <c r="H48" s="16">
        <v>0</v>
      </c>
      <c r="I48" s="20">
        <v>0</v>
      </c>
      <c r="J48" s="20">
        <v>0</v>
      </c>
    </row>
    <row r="49" spans="1:10" x14ac:dyDescent="0.25">
      <c r="A49" s="118" t="s">
        <v>15</v>
      </c>
      <c r="B49" s="118"/>
      <c r="C49" s="118"/>
      <c r="D49" s="118"/>
      <c r="E49" s="118"/>
      <c r="F49" s="15">
        <v>0</v>
      </c>
      <c r="G49" s="15">
        <v>0</v>
      </c>
      <c r="H49" s="15">
        <v>0</v>
      </c>
      <c r="I49" s="20">
        <v>0</v>
      </c>
      <c r="J49" s="20">
        <v>0</v>
      </c>
    </row>
    <row r="50" spans="1:10" x14ac:dyDescent="0.25">
      <c r="A50" s="118" t="s">
        <v>10</v>
      </c>
      <c r="B50" s="118"/>
      <c r="C50" s="118"/>
      <c r="D50" s="118"/>
      <c r="E50" s="118"/>
      <c r="F50" s="19"/>
      <c r="G50" s="19"/>
      <c r="H50" s="20"/>
      <c r="I50" s="20"/>
      <c r="J50" s="20"/>
    </row>
    <row r="51" spans="1:10" x14ac:dyDescent="0.25">
      <c r="A51" s="119" t="s">
        <v>14</v>
      </c>
      <c r="B51" s="119"/>
      <c r="C51" s="119"/>
      <c r="D51" s="119"/>
      <c r="E51" s="119"/>
      <c r="F51" s="11">
        <v>0</v>
      </c>
      <c r="G51" s="11">
        <v>0</v>
      </c>
      <c r="H51" s="11">
        <v>0</v>
      </c>
      <c r="I51" s="30">
        <v>0</v>
      </c>
      <c r="J51" s="30">
        <v>0</v>
      </c>
    </row>
    <row r="52" spans="1:10" x14ac:dyDescent="0.25">
      <c r="A52" s="117" t="s">
        <v>13</v>
      </c>
      <c r="B52" s="117"/>
      <c r="C52" s="117"/>
      <c r="D52" s="117"/>
      <c r="E52" s="117"/>
      <c r="F52" s="15">
        <v>0</v>
      </c>
      <c r="G52" s="15">
        <v>0</v>
      </c>
      <c r="H52" s="15">
        <v>0</v>
      </c>
      <c r="I52" s="20">
        <v>0</v>
      </c>
      <c r="J52" s="20">
        <v>0</v>
      </c>
    </row>
    <row r="53" spans="1:10" x14ac:dyDescent="0.25">
      <c r="A53" s="119" t="s">
        <v>12</v>
      </c>
      <c r="B53" s="119"/>
      <c r="C53" s="119"/>
      <c r="D53" s="119"/>
      <c r="E53" s="119"/>
      <c r="F53" s="11">
        <v>0</v>
      </c>
      <c r="G53" s="11">
        <v>0</v>
      </c>
      <c r="H53" s="11">
        <v>0</v>
      </c>
      <c r="I53" s="30">
        <v>0</v>
      </c>
      <c r="J53" s="30">
        <v>0</v>
      </c>
    </row>
    <row r="54" spans="1:10" x14ac:dyDescent="0.25">
      <c r="A54" s="117" t="s">
        <v>11</v>
      </c>
      <c r="B54" s="117"/>
      <c r="C54" s="117"/>
      <c r="D54" s="117"/>
      <c r="E54" s="117"/>
      <c r="F54" s="15">
        <v>0</v>
      </c>
      <c r="G54" s="15">
        <v>0</v>
      </c>
      <c r="H54" s="15">
        <v>0</v>
      </c>
      <c r="I54" s="20">
        <v>0</v>
      </c>
      <c r="J54" s="20">
        <v>0</v>
      </c>
    </row>
  </sheetData>
  <mergeCells count="43">
    <mergeCell ref="A1:J1"/>
    <mergeCell ref="A12:J12"/>
    <mergeCell ref="A19:J19"/>
    <mergeCell ref="A20:J20"/>
    <mergeCell ref="A33:J33"/>
    <mergeCell ref="A2:E2"/>
    <mergeCell ref="A18:E18"/>
    <mergeCell ref="A6:E6"/>
    <mergeCell ref="A5:E5"/>
    <mergeCell ref="A4:E4"/>
    <mergeCell ref="A3:E3"/>
    <mergeCell ref="A7:E7"/>
    <mergeCell ref="A9:E9"/>
    <mergeCell ref="A8:E8"/>
    <mergeCell ref="A35:E35"/>
    <mergeCell ref="A36:E36"/>
    <mergeCell ref="A13:E13"/>
    <mergeCell ref="A14:E14"/>
    <mergeCell ref="A10:E10"/>
    <mergeCell ref="A21:E21"/>
    <mergeCell ref="A22:E22"/>
    <mergeCell ref="A34:E34"/>
    <mergeCell ref="A15:E15"/>
    <mergeCell ref="A16:E16"/>
    <mergeCell ref="A17:E17"/>
    <mergeCell ref="A37:E37"/>
    <mergeCell ref="A38:E38"/>
    <mergeCell ref="A39:E39"/>
    <mergeCell ref="A45:E45"/>
    <mergeCell ref="A46:E46"/>
    <mergeCell ref="A47:E47"/>
    <mergeCell ref="A48:E48"/>
    <mergeCell ref="A40:E40"/>
    <mergeCell ref="A41:E41"/>
    <mergeCell ref="A42:E42"/>
    <mergeCell ref="A43:E43"/>
    <mergeCell ref="A44:E44"/>
    <mergeCell ref="A54:E54"/>
    <mergeCell ref="A49:E49"/>
    <mergeCell ref="A50:E50"/>
    <mergeCell ref="A51:E51"/>
    <mergeCell ref="A52:E52"/>
    <mergeCell ref="A53:E53"/>
  </mergeCells>
  <printOptions horizontalCentered="1"/>
  <pageMargins left="0.7" right="0.7" top="0.75" bottom="0.75" header="0.3" footer="0.3"/>
  <pageSetup paperSize="9" scale="58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AFF0-61B1-4750-A1F8-5E1390697BDE}">
  <sheetPr codeName="Sheet4"/>
  <dimension ref="A1:I61"/>
  <sheetViews>
    <sheetView zoomScaleNormal="100" workbookViewId="0">
      <selection activeCell="A14" sqref="A14"/>
    </sheetView>
  </sheetViews>
  <sheetFormatPr defaultRowHeight="15" x14ac:dyDescent="0.25"/>
  <cols>
    <col min="1" max="1" width="5.28515625" style="32" customWidth="1"/>
    <col min="2" max="2" width="5.7109375" style="32" customWidth="1"/>
    <col min="3" max="3" width="11.140625" style="32" customWidth="1"/>
    <col min="4" max="4" width="59.42578125" style="65" customWidth="1"/>
    <col min="5" max="5" width="13.42578125" style="66" customWidth="1"/>
    <col min="6" max="6" width="15.140625" style="66" customWidth="1"/>
    <col min="7" max="7" width="13.5703125" style="66" customWidth="1"/>
    <col min="8" max="9" width="8.140625" style="67" customWidth="1"/>
  </cols>
  <sheetData>
    <row r="1" spans="1:9" ht="15.75" customHeight="1" x14ac:dyDescent="0.25">
      <c r="A1" s="131" t="s">
        <v>160</v>
      </c>
      <c r="B1" s="131"/>
      <c r="C1" s="131"/>
      <c r="D1" s="131"/>
      <c r="E1" s="131"/>
      <c r="F1" s="131"/>
      <c r="G1" s="131"/>
      <c r="H1" s="131"/>
      <c r="I1" s="131"/>
    </row>
    <row r="2" spans="1:9" ht="15.75" x14ac:dyDescent="0.25">
      <c r="A2" s="114" t="s">
        <v>161</v>
      </c>
      <c r="B2" s="114"/>
      <c r="C2" s="114"/>
      <c r="D2" s="114"/>
      <c r="E2" s="114"/>
      <c r="F2" s="114"/>
      <c r="G2" s="114"/>
      <c r="H2" s="114"/>
      <c r="I2" s="114"/>
    </row>
    <row r="3" spans="1:9" ht="15.75" x14ac:dyDescent="0.25">
      <c r="A3" s="127"/>
      <c r="B3" s="127"/>
      <c r="C3" s="127"/>
      <c r="D3" s="127"/>
      <c r="E3" s="127"/>
      <c r="F3" s="127"/>
      <c r="G3" s="127"/>
      <c r="H3" s="45"/>
      <c r="I3" s="44"/>
    </row>
    <row r="4" spans="1:9" ht="45" x14ac:dyDescent="0.25">
      <c r="A4" s="128" t="s">
        <v>74</v>
      </c>
      <c r="B4" s="129"/>
      <c r="C4" s="129"/>
      <c r="D4" s="129"/>
      <c r="E4" s="80" t="s">
        <v>150</v>
      </c>
      <c r="F4" s="80" t="s">
        <v>163</v>
      </c>
      <c r="G4" s="80" t="s">
        <v>151</v>
      </c>
      <c r="H4" s="80" t="s">
        <v>90</v>
      </c>
      <c r="I4" s="80" t="s">
        <v>91</v>
      </c>
    </row>
    <row r="5" spans="1:9" x14ac:dyDescent="0.25">
      <c r="A5" s="130">
        <v>1</v>
      </c>
      <c r="B5" s="130"/>
      <c r="C5" s="130"/>
      <c r="D5" s="130"/>
      <c r="E5" s="80">
        <v>2</v>
      </c>
      <c r="F5" s="80">
        <v>3</v>
      </c>
      <c r="G5" s="80">
        <v>4</v>
      </c>
      <c r="H5" s="80">
        <v>5</v>
      </c>
      <c r="I5" s="80">
        <v>6</v>
      </c>
    </row>
    <row r="6" spans="1:9" s="42" customFormat="1" x14ac:dyDescent="0.25">
      <c r="A6" s="88" t="s">
        <v>73</v>
      </c>
      <c r="B6" s="39"/>
      <c r="C6" s="39" t="s">
        <v>167</v>
      </c>
      <c r="D6" s="68" t="s">
        <v>168</v>
      </c>
      <c r="E6" s="41">
        <v>153552.6</v>
      </c>
      <c r="F6" s="41">
        <v>181000</v>
      </c>
      <c r="G6" s="41">
        <v>170815.73</v>
      </c>
      <c r="H6" s="69">
        <v>111.24</v>
      </c>
      <c r="I6" s="69">
        <v>94.37</v>
      </c>
    </row>
    <row r="7" spans="1:9" s="42" customFormat="1" x14ac:dyDescent="0.25">
      <c r="A7" s="39"/>
      <c r="B7" s="39"/>
      <c r="C7" s="39"/>
      <c r="D7" s="68"/>
      <c r="E7" s="41"/>
      <c r="F7" s="41"/>
      <c r="G7" s="41"/>
      <c r="H7" s="69"/>
      <c r="I7" s="69"/>
    </row>
    <row r="8" spans="1:9" s="42" customFormat="1" x14ac:dyDescent="0.25">
      <c r="A8" s="88" t="s">
        <v>73</v>
      </c>
      <c r="B8" s="39">
        <v>1</v>
      </c>
      <c r="C8" s="39" t="s">
        <v>169</v>
      </c>
      <c r="D8" s="68" t="s">
        <v>1</v>
      </c>
      <c r="E8" s="41">
        <v>153552.6</v>
      </c>
      <c r="F8" s="41">
        <v>181000</v>
      </c>
      <c r="G8" s="41">
        <v>170815.73</v>
      </c>
      <c r="H8" s="69">
        <v>111</v>
      </c>
      <c r="I8" s="69">
        <v>94</v>
      </c>
    </row>
    <row r="9" spans="1:9" s="42" customFormat="1" x14ac:dyDescent="0.25">
      <c r="A9" s="39"/>
      <c r="B9" s="39"/>
      <c r="C9" s="39"/>
      <c r="D9" s="68"/>
      <c r="E9" s="41"/>
      <c r="F9" s="41"/>
      <c r="G9" s="41"/>
      <c r="H9" s="69"/>
      <c r="I9" s="69"/>
    </row>
    <row r="10" spans="1:9" s="42" customFormat="1" x14ac:dyDescent="0.25">
      <c r="A10" s="88" t="s">
        <v>73</v>
      </c>
      <c r="B10" s="39">
        <v>11</v>
      </c>
      <c r="C10" s="39" t="s">
        <v>170</v>
      </c>
      <c r="D10" s="68" t="s">
        <v>144</v>
      </c>
      <c r="E10" s="41">
        <v>153552.6</v>
      </c>
      <c r="F10" s="41">
        <v>181000</v>
      </c>
      <c r="G10" s="41">
        <v>170815.73</v>
      </c>
      <c r="H10" s="69">
        <v>111</v>
      </c>
      <c r="I10" s="69">
        <v>94</v>
      </c>
    </row>
    <row r="11" spans="1:9" s="42" customFormat="1" x14ac:dyDescent="0.25">
      <c r="A11" s="88" t="s">
        <v>73</v>
      </c>
      <c r="B11" s="39">
        <v>11</v>
      </c>
      <c r="C11" s="39" t="s">
        <v>171</v>
      </c>
      <c r="D11" s="68" t="s">
        <v>172</v>
      </c>
      <c r="E11" s="41">
        <v>153552.6</v>
      </c>
      <c r="F11" s="41">
        <v>181000</v>
      </c>
      <c r="G11" s="41">
        <v>170815.73</v>
      </c>
      <c r="H11" s="69">
        <v>111</v>
      </c>
      <c r="I11" s="69">
        <v>94</v>
      </c>
    </row>
    <row r="12" spans="1:9" s="42" customFormat="1" x14ac:dyDescent="0.25">
      <c r="A12" s="88" t="s">
        <v>73</v>
      </c>
      <c r="B12" s="39">
        <v>110</v>
      </c>
      <c r="C12" s="39" t="s">
        <v>81</v>
      </c>
      <c r="D12" s="68" t="s">
        <v>82</v>
      </c>
      <c r="E12" s="41">
        <v>87363.29</v>
      </c>
      <c r="F12" s="41">
        <v>112075</v>
      </c>
      <c r="G12" s="41">
        <v>110822.89</v>
      </c>
      <c r="H12" s="69">
        <v>127</v>
      </c>
      <c r="I12" s="69">
        <v>99</v>
      </c>
    </row>
    <row r="13" spans="1:9" s="42" customFormat="1" x14ac:dyDescent="0.25">
      <c r="A13" s="88" t="s">
        <v>73</v>
      </c>
      <c r="B13" s="39">
        <v>110</v>
      </c>
      <c r="C13" s="39" t="s">
        <v>83</v>
      </c>
      <c r="D13" s="68" t="s">
        <v>39</v>
      </c>
      <c r="E13" s="41">
        <v>87363.29</v>
      </c>
      <c r="F13" s="41">
        <v>112075</v>
      </c>
      <c r="G13" s="41">
        <v>110822.89</v>
      </c>
      <c r="H13" s="69">
        <v>127</v>
      </c>
      <c r="I13" s="69">
        <v>99</v>
      </c>
    </row>
    <row r="14" spans="1:9" s="42" customFormat="1" x14ac:dyDescent="0.25">
      <c r="A14" s="88" t="s">
        <v>73</v>
      </c>
      <c r="B14" s="39">
        <v>110</v>
      </c>
      <c r="C14" s="39" t="s">
        <v>95</v>
      </c>
      <c r="D14" s="68" t="s">
        <v>40</v>
      </c>
      <c r="E14" s="41">
        <v>87363.29</v>
      </c>
      <c r="F14" s="41">
        <v>112075</v>
      </c>
      <c r="G14" s="41">
        <v>110822.89</v>
      </c>
      <c r="H14" s="69">
        <v>127</v>
      </c>
      <c r="I14" s="69">
        <v>99</v>
      </c>
    </row>
    <row r="15" spans="1:9" s="42" customFormat="1" x14ac:dyDescent="0.25">
      <c r="A15" s="39" t="s">
        <v>73</v>
      </c>
      <c r="B15" s="39" t="s">
        <v>94</v>
      </c>
      <c r="C15" s="39" t="s">
        <v>96</v>
      </c>
      <c r="D15" s="68" t="s">
        <v>97</v>
      </c>
      <c r="E15" s="41">
        <v>87363.29</v>
      </c>
      <c r="F15" s="41">
        <v>112075</v>
      </c>
      <c r="G15" s="41">
        <v>110822.89</v>
      </c>
      <c r="H15" s="69">
        <v>127</v>
      </c>
      <c r="I15" s="69">
        <v>99</v>
      </c>
    </row>
    <row r="16" spans="1:9" s="42" customFormat="1" x14ac:dyDescent="0.25">
      <c r="A16" s="39" t="s">
        <v>73</v>
      </c>
      <c r="B16" s="39" t="s">
        <v>94</v>
      </c>
      <c r="C16" s="39" t="s">
        <v>98</v>
      </c>
      <c r="D16" s="68" t="s">
        <v>41</v>
      </c>
      <c r="E16" s="41">
        <v>67955.070000000007</v>
      </c>
      <c r="F16" s="41">
        <v>85575</v>
      </c>
      <c r="G16" s="41">
        <v>84968.99</v>
      </c>
      <c r="H16" s="69">
        <v>125</v>
      </c>
      <c r="I16" s="69">
        <v>99</v>
      </c>
    </row>
    <row r="17" spans="1:9" x14ac:dyDescent="0.25">
      <c r="A17" s="35" t="s">
        <v>73</v>
      </c>
      <c r="B17" s="35" t="s">
        <v>94</v>
      </c>
      <c r="C17" s="35" t="s">
        <v>99</v>
      </c>
      <c r="D17" s="70" t="s">
        <v>42</v>
      </c>
      <c r="E17" s="37">
        <v>67955.070000000007</v>
      </c>
      <c r="F17" s="37">
        <v>85575</v>
      </c>
      <c r="G17" s="37">
        <v>84968.99</v>
      </c>
      <c r="H17" s="71">
        <v>125</v>
      </c>
      <c r="I17" s="71">
        <v>99</v>
      </c>
    </row>
    <row r="18" spans="1:9" s="42" customFormat="1" x14ac:dyDescent="0.25">
      <c r="A18" s="39" t="s">
        <v>73</v>
      </c>
      <c r="B18" s="39" t="s">
        <v>94</v>
      </c>
      <c r="C18" s="39" t="s">
        <v>100</v>
      </c>
      <c r="D18" s="68" t="s">
        <v>43</v>
      </c>
      <c r="E18" s="41">
        <v>8195.61</v>
      </c>
      <c r="F18" s="41">
        <v>12000</v>
      </c>
      <c r="G18" s="41">
        <v>11834.07</v>
      </c>
      <c r="H18" s="69">
        <v>144</v>
      </c>
      <c r="I18" s="69">
        <v>99</v>
      </c>
    </row>
    <row r="19" spans="1:9" x14ac:dyDescent="0.25">
      <c r="A19" s="35" t="s">
        <v>73</v>
      </c>
      <c r="B19" s="35" t="s">
        <v>94</v>
      </c>
      <c r="C19" s="35" t="s">
        <v>101</v>
      </c>
      <c r="D19" s="70" t="s">
        <v>43</v>
      </c>
      <c r="E19" s="37">
        <v>8195.61</v>
      </c>
      <c r="F19" s="37">
        <v>12000</v>
      </c>
      <c r="G19" s="37">
        <v>11834.07</v>
      </c>
      <c r="H19" s="71">
        <v>144</v>
      </c>
      <c r="I19" s="71">
        <v>99</v>
      </c>
    </row>
    <row r="20" spans="1:9" s="42" customFormat="1" x14ac:dyDescent="0.25">
      <c r="A20" s="39" t="s">
        <v>73</v>
      </c>
      <c r="B20" s="39" t="s">
        <v>94</v>
      </c>
      <c r="C20" s="39" t="s">
        <v>102</v>
      </c>
      <c r="D20" s="68" t="s">
        <v>44</v>
      </c>
      <c r="E20" s="41">
        <v>11212.61</v>
      </c>
      <c r="F20" s="41">
        <v>14500</v>
      </c>
      <c r="G20" s="41">
        <v>14019.83</v>
      </c>
      <c r="H20" s="69">
        <v>125</v>
      </c>
      <c r="I20" s="69">
        <v>97</v>
      </c>
    </row>
    <row r="21" spans="1:9" x14ac:dyDescent="0.25">
      <c r="A21" s="35" t="s">
        <v>73</v>
      </c>
      <c r="B21" s="35" t="s">
        <v>94</v>
      </c>
      <c r="C21" s="35" t="s">
        <v>103</v>
      </c>
      <c r="D21" s="70" t="s">
        <v>45</v>
      </c>
      <c r="E21" s="37">
        <v>11212.61</v>
      </c>
      <c r="F21" s="37">
        <v>14500</v>
      </c>
      <c r="G21" s="37">
        <v>14019.83</v>
      </c>
      <c r="H21" s="71">
        <v>125</v>
      </c>
      <c r="I21" s="71">
        <v>97</v>
      </c>
    </row>
    <row r="22" spans="1:9" x14ac:dyDescent="0.25">
      <c r="A22" s="35"/>
      <c r="B22" s="35"/>
      <c r="C22" s="35"/>
      <c r="D22" s="70"/>
      <c r="E22" s="37"/>
      <c r="F22" s="37"/>
      <c r="G22" s="37"/>
      <c r="H22" s="71"/>
      <c r="I22" s="71"/>
    </row>
    <row r="23" spans="1:9" s="42" customFormat="1" x14ac:dyDescent="0.25">
      <c r="A23" s="39"/>
      <c r="B23" s="39"/>
      <c r="C23" s="39" t="s">
        <v>84</v>
      </c>
      <c r="D23" s="68" t="s">
        <v>85</v>
      </c>
      <c r="E23" s="41">
        <v>58452.91</v>
      </c>
      <c r="F23" s="41">
        <v>64750</v>
      </c>
      <c r="G23" s="41">
        <v>56768.13</v>
      </c>
      <c r="H23" s="69">
        <v>97</v>
      </c>
      <c r="I23" s="69">
        <v>88</v>
      </c>
    </row>
    <row r="24" spans="1:9" s="42" customFormat="1" x14ac:dyDescent="0.25">
      <c r="A24" s="39"/>
      <c r="B24" s="39"/>
      <c r="C24" s="39" t="s">
        <v>83</v>
      </c>
      <c r="D24" s="68" t="s">
        <v>39</v>
      </c>
      <c r="E24" s="41">
        <v>58452.91</v>
      </c>
      <c r="F24" s="41">
        <v>64750</v>
      </c>
      <c r="G24" s="41">
        <v>56768.13</v>
      </c>
      <c r="H24" s="69">
        <v>97</v>
      </c>
      <c r="I24" s="69">
        <v>88</v>
      </c>
    </row>
    <row r="25" spans="1:9" s="42" customFormat="1" x14ac:dyDescent="0.25">
      <c r="A25" s="39"/>
      <c r="B25" s="39"/>
      <c r="C25" s="39" t="s">
        <v>95</v>
      </c>
      <c r="D25" s="68" t="s">
        <v>40</v>
      </c>
      <c r="E25" s="41">
        <v>58452.91</v>
      </c>
      <c r="F25" s="41">
        <v>64750</v>
      </c>
      <c r="G25" s="41">
        <v>56768.13</v>
      </c>
      <c r="H25" s="69">
        <v>97</v>
      </c>
      <c r="I25" s="69">
        <v>88</v>
      </c>
    </row>
    <row r="26" spans="1:9" s="42" customFormat="1" x14ac:dyDescent="0.25">
      <c r="A26" s="39" t="s">
        <v>73</v>
      </c>
      <c r="B26" s="39" t="s">
        <v>104</v>
      </c>
      <c r="C26" s="39" t="s">
        <v>105</v>
      </c>
      <c r="D26" s="68" t="s">
        <v>106</v>
      </c>
      <c r="E26" s="41">
        <v>58452.91</v>
      </c>
      <c r="F26" s="41">
        <v>64750</v>
      </c>
      <c r="G26" s="41">
        <v>56768.13</v>
      </c>
      <c r="H26" s="69">
        <v>97</v>
      </c>
      <c r="I26" s="69">
        <v>88</v>
      </c>
    </row>
    <row r="27" spans="1:9" s="42" customFormat="1" x14ac:dyDescent="0.25">
      <c r="A27" s="39" t="s">
        <v>73</v>
      </c>
      <c r="B27" s="39" t="s">
        <v>104</v>
      </c>
      <c r="C27" s="39" t="s">
        <v>107</v>
      </c>
      <c r="D27" s="68" t="s">
        <v>46</v>
      </c>
      <c r="E27" s="41">
        <v>1799.49</v>
      </c>
      <c r="F27" s="41">
        <v>2450</v>
      </c>
      <c r="G27" s="41">
        <v>2024.54</v>
      </c>
      <c r="H27" s="69">
        <v>113</v>
      </c>
      <c r="I27" s="69">
        <v>83</v>
      </c>
    </row>
    <row r="28" spans="1:9" x14ac:dyDescent="0.25">
      <c r="A28" s="35" t="s">
        <v>73</v>
      </c>
      <c r="B28" s="35" t="s">
        <v>104</v>
      </c>
      <c r="C28" s="35" t="s">
        <v>108</v>
      </c>
      <c r="D28" s="70" t="s">
        <v>47</v>
      </c>
      <c r="E28" s="37">
        <v>565.52</v>
      </c>
      <c r="F28" s="37">
        <v>300</v>
      </c>
      <c r="G28" s="37">
        <v>0</v>
      </c>
      <c r="H28" s="71">
        <v>0</v>
      </c>
      <c r="I28" s="71">
        <v>0</v>
      </c>
    </row>
    <row r="29" spans="1:9" x14ac:dyDescent="0.25">
      <c r="A29" s="35" t="s">
        <v>73</v>
      </c>
      <c r="B29" s="35" t="s">
        <v>104</v>
      </c>
      <c r="C29" s="35" t="s">
        <v>109</v>
      </c>
      <c r="D29" s="70" t="s">
        <v>48</v>
      </c>
      <c r="E29" s="37">
        <v>1233.97</v>
      </c>
      <c r="F29" s="37">
        <v>1300</v>
      </c>
      <c r="G29" s="37">
        <v>1297.44</v>
      </c>
      <c r="H29" s="71">
        <v>105</v>
      </c>
      <c r="I29" s="71">
        <v>100</v>
      </c>
    </row>
    <row r="30" spans="1:9" x14ac:dyDescent="0.25">
      <c r="A30" s="35" t="s">
        <v>73</v>
      </c>
      <c r="B30" s="35" t="s">
        <v>104</v>
      </c>
      <c r="C30" s="35" t="s">
        <v>110</v>
      </c>
      <c r="D30" s="70" t="s">
        <v>111</v>
      </c>
      <c r="E30" s="37">
        <v>0</v>
      </c>
      <c r="F30" s="37">
        <v>850</v>
      </c>
      <c r="G30" s="37">
        <v>727.1</v>
      </c>
      <c r="H30" s="71">
        <v>0</v>
      </c>
      <c r="I30" s="71">
        <v>86</v>
      </c>
    </row>
    <row r="31" spans="1:9" s="42" customFormat="1" x14ac:dyDescent="0.25">
      <c r="A31" s="39" t="s">
        <v>73</v>
      </c>
      <c r="B31" s="39" t="s">
        <v>104</v>
      </c>
      <c r="C31" s="39" t="s">
        <v>112</v>
      </c>
      <c r="D31" s="68" t="s">
        <v>49</v>
      </c>
      <c r="E31" s="41">
        <v>17992.61</v>
      </c>
      <c r="F31" s="41">
        <v>25650</v>
      </c>
      <c r="G31" s="41">
        <v>20297.82</v>
      </c>
      <c r="H31" s="69">
        <v>113</v>
      </c>
      <c r="I31" s="69">
        <v>79</v>
      </c>
    </row>
    <row r="32" spans="1:9" x14ac:dyDescent="0.25">
      <c r="A32" s="35" t="s">
        <v>73</v>
      </c>
      <c r="B32" s="35" t="s">
        <v>104</v>
      </c>
      <c r="C32" s="35" t="s">
        <v>113</v>
      </c>
      <c r="D32" s="70" t="s">
        <v>50</v>
      </c>
      <c r="E32" s="37">
        <v>4797.9399999999996</v>
      </c>
      <c r="F32" s="37">
        <v>6300</v>
      </c>
      <c r="G32" s="37">
        <v>5567.09</v>
      </c>
      <c r="H32" s="71">
        <v>116</v>
      </c>
      <c r="I32" s="71">
        <v>88</v>
      </c>
    </row>
    <row r="33" spans="1:9" x14ac:dyDescent="0.25">
      <c r="A33" s="35" t="s">
        <v>73</v>
      </c>
      <c r="B33" s="35" t="s">
        <v>104</v>
      </c>
      <c r="C33" s="35" t="s">
        <v>114</v>
      </c>
      <c r="D33" s="70" t="s">
        <v>51</v>
      </c>
      <c r="E33" s="37">
        <v>9028.1200000000008</v>
      </c>
      <c r="F33" s="37">
        <v>11850</v>
      </c>
      <c r="G33" s="37">
        <v>11024.15</v>
      </c>
      <c r="H33" s="71">
        <v>122</v>
      </c>
      <c r="I33" s="71">
        <v>93</v>
      </c>
    </row>
    <row r="34" spans="1:9" x14ac:dyDescent="0.25">
      <c r="A34" s="35" t="s">
        <v>73</v>
      </c>
      <c r="B34" s="35" t="s">
        <v>104</v>
      </c>
      <c r="C34" s="35" t="s">
        <v>115</v>
      </c>
      <c r="D34" s="70" t="s">
        <v>52</v>
      </c>
      <c r="E34" s="37">
        <v>3489.45</v>
      </c>
      <c r="F34" s="37">
        <v>6000</v>
      </c>
      <c r="G34" s="37">
        <v>3257.73</v>
      </c>
      <c r="H34" s="71">
        <v>93</v>
      </c>
      <c r="I34" s="71">
        <v>54</v>
      </c>
    </row>
    <row r="35" spans="1:9" x14ac:dyDescent="0.25">
      <c r="A35" s="35" t="s">
        <v>73</v>
      </c>
      <c r="B35" s="35" t="s">
        <v>104</v>
      </c>
      <c r="C35" s="35" t="s">
        <v>116</v>
      </c>
      <c r="D35" s="70" t="s">
        <v>53</v>
      </c>
      <c r="E35" s="37">
        <v>148.24</v>
      </c>
      <c r="F35" s="37">
        <v>500</v>
      </c>
      <c r="G35" s="37">
        <v>131.25</v>
      </c>
      <c r="H35" s="71">
        <v>89</v>
      </c>
      <c r="I35" s="71">
        <v>26</v>
      </c>
    </row>
    <row r="36" spans="1:9" x14ac:dyDescent="0.25">
      <c r="A36" s="35" t="s">
        <v>73</v>
      </c>
      <c r="B36" s="35" t="s">
        <v>104</v>
      </c>
      <c r="C36" s="35" t="s">
        <v>117</v>
      </c>
      <c r="D36" s="70" t="s">
        <v>54</v>
      </c>
      <c r="E36" s="37">
        <v>93.08</v>
      </c>
      <c r="F36" s="37">
        <v>1000</v>
      </c>
      <c r="G36" s="37">
        <v>317.60000000000002</v>
      </c>
      <c r="H36" s="71">
        <v>341</v>
      </c>
      <c r="I36" s="71">
        <v>32</v>
      </c>
    </row>
    <row r="37" spans="1:9" x14ac:dyDescent="0.25">
      <c r="A37" s="35" t="s">
        <v>73</v>
      </c>
      <c r="B37" s="35" t="s">
        <v>104</v>
      </c>
      <c r="C37" s="35" t="s">
        <v>118</v>
      </c>
      <c r="D37" s="70" t="s">
        <v>55</v>
      </c>
      <c r="E37" s="37">
        <v>435.78</v>
      </c>
      <c r="F37" s="37">
        <v>0</v>
      </c>
      <c r="G37" s="37">
        <v>0</v>
      </c>
      <c r="H37" s="71">
        <v>0</v>
      </c>
      <c r="I37" s="71">
        <v>0</v>
      </c>
    </row>
    <row r="38" spans="1:9" s="42" customFormat="1" x14ac:dyDescent="0.25">
      <c r="A38" s="39" t="s">
        <v>73</v>
      </c>
      <c r="B38" s="39" t="s">
        <v>104</v>
      </c>
      <c r="C38" s="39" t="s">
        <v>119</v>
      </c>
      <c r="D38" s="68" t="s">
        <v>56</v>
      </c>
      <c r="E38" s="41">
        <v>38160.93</v>
      </c>
      <c r="F38" s="41">
        <v>34890</v>
      </c>
      <c r="G38" s="41">
        <v>32740.13</v>
      </c>
      <c r="H38" s="69">
        <v>86</v>
      </c>
      <c r="I38" s="69">
        <v>94</v>
      </c>
    </row>
    <row r="39" spans="1:9" x14ac:dyDescent="0.25">
      <c r="A39" s="35" t="s">
        <v>73</v>
      </c>
      <c r="B39" s="35" t="s">
        <v>104</v>
      </c>
      <c r="C39" s="35" t="s">
        <v>120</v>
      </c>
      <c r="D39" s="70" t="s">
        <v>57</v>
      </c>
      <c r="E39" s="37">
        <v>470.87</v>
      </c>
      <c r="F39" s="37">
        <v>500</v>
      </c>
      <c r="G39" s="37">
        <v>381.94</v>
      </c>
      <c r="H39" s="71">
        <v>81</v>
      </c>
      <c r="I39" s="71">
        <v>76</v>
      </c>
    </row>
    <row r="40" spans="1:9" x14ac:dyDescent="0.25">
      <c r="A40" s="35" t="s">
        <v>73</v>
      </c>
      <c r="B40" s="35" t="s">
        <v>104</v>
      </c>
      <c r="C40" s="35" t="s">
        <v>121</v>
      </c>
      <c r="D40" s="70" t="s">
        <v>58</v>
      </c>
      <c r="E40" s="37">
        <v>25471.85</v>
      </c>
      <c r="F40" s="37">
        <v>19990</v>
      </c>
      <c r="G40" s="37">
        <v>19310.77</v>
      </c>
      <c r="H40" s="71">
        <v>76</v>
      </c>
      <c r="I40" s="71">
        <v>97</v>
      </c>
    </row>
    <row r="41" spans="1:9" x14ac:dyDescent="0.25">
      <c r="A41" s="35" t="s">
        <v>73</v>
      </c>
      <c r="B41" s="35" t="s">
        <v>104</v>
      </c>
      <c r="C41" s="35" t="s">
        <v>122</v>
      </c>
      <c r="D41" s="70" t="s">
        <v>59</v>
      </c>
      <c r="E41" s="37">
        <v>597.15</v>
      </c>
      <c r="F41" s="37">
        <v>748</v>
      </c>
      <c r="G41" s="37">
        <v>503.28</v>
      </c>
      <c r="H41" s="71">
        <v>84</v>
      </c>
      <c r="I41" s="71">
        <v>67</v>
      </c>
    </row>
    <row r="42" spans="1:9" x14ac:dyDescent="0.25">
      <c r="A42" s="35" t="s">
        <v>73</v>
      </c>
      <c r="B42" s="35" t="s">
        <v>104</v>
      </c>
      <c r="C42" s="35" t="s">
        <v>123</v>
      </c>
      <c r="D42" s="70" t="s">
        <v>60</v>
      </c>
      <c r="E42" s="37">
        <v>265.45</v>
      </c>
      <c r="F42" s="37">
        <v>452</v>
      </c>
      <c r="G42" s="37">
        <v>451.56</v>
      </c>
      <c r="H42" s="71">
        <v>170</v>
      </c>
      <c r="I42" s="71">
        <v>100</v>
      </c>
    </row>
    <row r="43" spans="1:9" x14ac:dyDescent="0.25">
      <c r="A43" s="35" t="s">
        <v>73</v>
      </c>
      <c r="B43" s="35" t="s">
        <v>104</v>
      </c>
      <c r="C43" s="35" t="s">
        <v>124</v>
      </c>
      <c r="D43" s="70" t="s">
        <v>61</v>
      </c>
      <c r="E43" s="37">
        <v>7139.31</v>
      </c>
      <c r="F43" s="37">
        <v>8285</v>
      </c>
      <c r="G43" s="37">
        <v>7318.27</v>
      </c>
      <c r="H43" s="71">
        <v>103</v>
      </c>
      <c r="I43" s="71">
        <v>88</v>
      </c>
    </row>
    <row r="44" spans="1:9" x14ac:dyDescent="0.25">
      <c r="A44" s="35" t="s">
        <v>73</v>
      </c>
      <c r="B44" s="35" t="s">
        <v>104</v>
      </c>
      <c r="C44" s="35" t="s">
        <v>125</v>
      </c>
      <c r="D44" s="70" t="s">
        <v>62</v>
      </c>
      <c r="E44" s="37">
        <v>2715.21</v>
      </c>
      <c r="F44" s="37">
        <v>3500</v>
      </c>
      <c r="G44" s="37">
        <v>3363.06</v>
      </c>
      <c r="H44" s="71">
        <v>124</v>
      </c>
      <c r="I44" s="71">
        <v>96</v>
      </c>
    </row>
    <row r="45" spans="1:9" x14ac:dyDescent="0.25">
      <c r="A45" s="35" t="s">
        <v>73</v>
      </c>
      <c r="B45" s="35" t="s">
        <v>104</v>
      </c>
      <c r="C45" s="35" t="s">
        <v>126</v>
      </c>
      <c r="D45" s="70" t="s">
        <v>63</v>
      </c>
      <c r="E45" s="37">
        <v>1501.09</v>
      </c>
      <c r="F45" s="37">
        <v>1415</v>
      </c>
      <c r="G45" s="37">
        <v>1411.25</v>
      </c>
      <c r="H45" s="71">
        <v>94</v>
      </c>
      <c r="I45" s="71">
        <v>100</v>
      </c>
    </row>
    <row r="46" spans="1:9" s="42" customFormat="1" x14ac:dyDescent="0.25">
      <c r="A46" s="39" t="s">
        <v>73</v>
      </c>
      <c r="B46" s="39" t="s">
        <v>104</v>
      </c>
      <c r="C46" s="39" t="s">
        <v>127</v>
      </c>
      <c r="D46" s="68" t="s">
        <v>64</v>
      </c>
      <c r="E46" s="41">
        <v>499.88</v>
      </c>
      <c r="F46" s="41">
        <v>1760</v>
      </c>
      <c r="G46" s="41">
        <v>1705.64</v>
      </c>
      <c r="H46" s="69">
        <v>341</v>
      </c>
      <c r="I46" s="69">
        <v>97</v>
      </c>
    </row>
    <row r="47" spans="1:9" x14ac:dyDescent="0.25">
      <c r="A47" s="35" t="s">
        <v>73</v>
      </c>
      <c r="B47" s="35" t="s">
        <v>104</v>
      </c>
      <c r="C47" s="35" t="s">
        <v>128</v>
      </c>
      <c r="D47" s="70" t="s">
        <v>65</v>
      </c>
      <c r="E47" s="37">
        <v>349.03</v>
      </c>
      <c r="F47" s="37">
        <v>1600</v>
      </c>
      <c r="G47" s="37">
        <v>1555.02</v>
      </c>
      <c r="H47" s="71">
        <v>446</v>
      </c>
      <c r="I47" s="71">
        <v>97</v>
      </c>
    </row>
    <row r="48" spans="1:9" x14ac:dyDescent="0.25">
      <c r="A48" s="35" t="s">
        <v>73</v>
      </c>
      <c r="B48" s="35" t="s">
        <v>104</v>
      </c>
      <c r="C48" s="35" t="s">
        <v>129</v>
      </c>
      <c r="D48" s="70" t="s">
        <v>66</v>
      </c>
      <c r="E48" s="37">
        <v>150.85</v>
      </c>
      <c r="F48" s="37">
        <v>160</v>
      </c>
      <c r="G48" s="37">
        <v>150.62</v>
      </c>
      <c r="H48" s="71">
        <v>100</v>
      </c>
      <c r="I48" s="71">
        <v>94</v>
      </c>
    </row>
    <row r="49" spans="1:9" x14ac:dyDescent="0.25">
      <c r="A49" s="35"/>
      <c r="B49" s="35"/>
      <c r="C49" s="35"/>
      <c r="D49" s="70"/>
      <c r="E49" s="37"/>
      <c r="F49" s="37"/>
      <c r="G49" s="37"/>
      <c r="H49" s="71"/>
      <c r="I49" s="71"/>
    </row>
    <row r="50" spans="1:9" s="42" customFormat="1" x14ac:dyDescent="0.25">
      <c r="A50" s="39"/>
      <c r="B50" s="39"/>
      <c r="C50" s="39" t="s">
        <v>86</v>
      </c>
      <c r="D50" s="68" t="s">
        <v>87</v>
      </c>
      <c r="E50" s="41">
        <v>2886.98</v>
      </c>
      <c r="F50" s="41">
        <v>3500</v>
      </c>
      <c r="G50" s="41">
        <v>2549.71</v>
      </c>
      <c r="H50" s="69">
        <v>88</v>
      </c>
      <c r="I50" s="69">
        <v>73</v>
      </c>
    </row>
    <row r="51" spans="1:9" s="42" customFormat="1" x14ac:dyDescent="0.25">
      <c r="A51" s="39"/>
      <c r="B51" s="39"/>
      <c r="C51" s="39" t="s">
        <v>83</v>
      </c>
      <c r="D51" s="68" t="s">
        <v>39</v>
      </c>
      <c r="E51" s="41">
        <v>2886.98</v>
      </c>
      <c r="F51" s="41">
        <v>3500</v>
      </c>
      <c r="G51" s="41">
        <v>2549.71</v>
      </c>
      <c r="H51" s="69">
        <v>88</v>
      </c>
      <c r="I51" s="69">
        <v>73</v>
      </c>
    </row>
    <row r="52" spans="1:9" s="42" customFormat="1" x14ac:dyDescent="0.25">
      <c r="A52" s="39"/>
      <c r="B52" s="39"/>
      <c r="C52" s="39" t="s">
        <v>95</v>
      </c>
      <c r="D52" s="68" t="s">
        <v>40</v>
      </c>
      <c r="E52" s="41">
        <v>2886.98</v>
      </c>
      <c r="F52" s="41">
        <v>3500</v>
      </c>
      <c r="G52" s="41">
        <v>2549.71</v>
      </c>
      <c r="H52" s="69">
        <v>88</v>
      </c>
      <c r="I52" s="69">
        <v>73</v>
      </c>
    </row>
    <row r="53" spans="1:9" s="42" customFormat="1" x14ac:dyDescent="0.25">
      <c r="A53" s="39" t="s">
        <v>73</v>
      </c>
      <c r="B53" s="39" t="s">
        <v>130</v>
      </c>
      <c r="C53" s="39" t="s">
        <v>131</v>
      </c>
      <c r="D53" s="68" t="s">
        <v>132</v>
      </c>
      <c r="E53" s="41">
        <v>2886.98</v>
      </c>
      <c r="F53" s="41">
        <v>3500</v>
      </c>
      <c r="G53" s="41">
        <v>2549.71</v>
      </c>
      <c r="H53" s="69">
        <v>88</v>
      </c>
      <c r="I53" s="69">
        <v>73</v>
      </c>
    </row>
    <row r="54" spans="1:9" s="42" customFormat="1" x14ac:dyDescent="0.25">
      <c r="A54" s="39" t="s">
        <v>73</v>
      </c>
      <c r="B54" s="39" t="s">
        <v>130</v>
      </c>
      <c r="C54" s="39" t="s">
        <v>133</v>
      </c>
      <c r="D54" s="68" t="s">
        <v>67</v>
      </c>
      <c r="E54" s="41">
        <v>2886.98</v>
      </c>
      <c r="F54" s="41">
        <v>3500</v>
      </c>
      <c r="G54" s="41">
        <v>2549.71</v>
      </c>
      <c r="H54" s="69">
        <v>88</v>
      </c>
      <c r="I54" s="69">
        <v>73</v>
      </c>
    </row>
    <row r="55" spans="1:9" x14ac:dyDescent="0.25">
      <c r="A55" s="35" t="s">
        <v>73</v>
      </c>
      <c r="B55" s="35" t="s">
        <v>130</v>
      </c>
      <c r="C55" s="35">
        <v>3431</v>
      </c>
      <c r="D55" s="70" t="s">
        <v>165</v>
      </c>
      <c r="E55" s="37">
        <v>2886.98</v>
      </c>
      <c r="F55" s="37">
        <v>3500</v>
      </c>
      <c r="G55" s="37">
        <v>2549.71</v>
      </c>
      <c r="H55" s="71">
        <v>88</v>
      </c>
      <c r="I55" s="71">
        <v>73</v>
      </c>
    </row>
    <row r="56" spans="1:9" s="42" customFormat="1" x14ac:dyDescent="0.25">
      <c r="A56" s="39"/>
      <c r="B56" s="39"/>
      <c r="C56" s="39" t="s">
        <v>83</v>
      </c>
      <c r="D56" s="68" t="s">
        <v>39</v>
      </c>
      <c r="E56" s="41">
        <v>4849.42</v>
      </c>
      <c r="F56" s="41">
        <v>675</v>
      </c>
      <c r="G56" s="41">
        <v>675</v>
      </c>
      <c r="H56" s="69">
        <v>14</v>
      </c>
      <c r="I56" s="69">
        <v>100</v>
      </c>
    </row>
    <row r="57" spans="1:9" s="42" customFormat="1" x14ac:dyDescent="0.25">
      <c r="A57" s="39"/>
      <c r="B57" s="39"/>
      <c r="C57" s="39" t="s">
        <v>135</v>
      </c>
      <c r="D57" s="68" t="s">
        <v>68</v>
      </c>
      <c r="E57" s="41">
        <v>4849.42</v>
      </c>
      <c r="F57" s="41">
        <v>675</v>
      </c>
      <c r="G57" s="41">
        <v>675</v>
      </c>
      <c r="H57" s="69">
        <v>14</v>
      </c>
      <c r="I57" s="69">
        <v>100</v>
      </c>
    </row>
    <row r="58" spans="1:9" s="42" customFormat="1" x14ac:dyDescent="0.25">
      <c r="A58" s="39" t="s">
        <v>73</v>
      </c>
      <c r="B58" s="39" t="s">
        <v>134</v>
      </c>
      <c r="C58" s="39" t="s">
        <v>136</v>
      </c>
      <c r="D58" s="68" t="s">
        <v>137</v>
      </c>
      <c r="E58" s="41">
        <v>4849.42</v>
      </c>
      <c r="F58" s="41">
        <v>675</v>
      </c>
      <c r="G58" s="41">
        <v>675</v>
      </c>
      <c r="H58" s="69">
        <v>14</v>
      </c>
      <c r="I58" s="69">
        <v>100</v>
      </c>
    </row>
    <row r="59" spans="1:9" s="42" customFormat="1" x14ac:dyDescent="0.25">
      <c r="A59" s="39" t="s">
        <v>73</v>
      </c>
      <c r="B59" s="39" t="s">
        <v>134</v>
      </c>
      <c r="C59" s="39" t="s">
        <v>138</v>
      </c>
      <c r="D59" s="68" t="s">
        <v>69</v>
      </c>
      <c r="E59" s="41">
        <v>4849.42</v>
      </c>
      <c r="F59" s="41">
        <v>675</v>
      </c>
      <c r="G59" s="41">
        <v>675</v>
      </c>
      <c r="H59" s="69">
        <v>14</v>
      </c>
      <c r="I59" s="69">
        <v>100</v>
      </c>
    </row>
    <row r="60" spans="1:9" x14ac:dyDescent="0.25">
      <c r="A60" s="35" t="s">
        <v>73</v>
      </c>
      <c r="B60" s="35" t="s">
        <v>134</v>
      </c>
      <c r="C60" s="35" t="s">
        <v>139</v>
      </c>
      <c r="D60" s="70" t="s">
        <v>88</v>
      </c>
      <c r="E60" s="37">
        <v>4639.5200000000004</v>
      </c>
      <c r="F60" s="37">
        <v>675</v>
      </c>
      <c r="G60" s="37">
        <v>675</v>
      </c>
      <c r="H60" s="71">
        <v>15</v>
      </c>
      <c r="I60" s="71">
        <v>100</v>
      </c>
    </row>
    <row r="61" spans="1:9" x14ac:dyDescent="0.25">
      <c r="A61" s="35" t="s">
        <v>73</v>
      </c>
      <c r="B61" s="35" t="s">
        <v>134</v>
      </c>
      <c r="C61" s="35" t="s">
        <v>140</v>
      </c>
      <c r="D61" s="70" t="s">
        <v>89</v>
      </c>
      <c r="E61" s="37">
        <v>209.9</v>
      </c>
      <c r="F61" s="37">
        <v>0</v>
      </c>
      <c r="G61" s="37">
        <v>0</v>
      </c>
      <c r="H61" s="71">
        <v>0</v>
      </c>
      <c r="I61" s="71">
        <v>0</v>
      </c>
    </row>
  </sheetData>
  <mergeCells count="5">
    <mergeCell ref="A3:G3"/>
    <mergeCell ref="A4:D4"/>
    <mergeCell ref="A5:D5"/>
    <mergeCell ref="A2:I2"/>
    <mergeCell ref="A1:I1"/>
  </mergeCells>
  <pageMargins left="0.7" right="0.7" top="0.75" bottom="0.75" header="0.3" footer="0.3"/>
  <pageSetup paperSize="9" scale="61" orientation="portrait" horizontalDpi="200" verticalDpi="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Programska klasifikacija</vt:lpstr>
      <vt:lpstr>' Račun prihoda i rashoda'!Print_Area</vt:lpstr>
      <vt:lpstr>'Programska klasifikacija'!Print_Area</vt:lpstr>
      <vt:lpstr>'Rashodi i prihodi prema izvoru'!Print_Area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Dario Fumic</cp:lastModifiedBy>
  <cp:lastPrinted>2025-03-05T12:56:57Z</cp:lastPrinted>
  <dcterms:created xsi:type="dcterms:W3CDTF">2022-08-12T12:51:27Z</dcterms:created>
  <dcterms:modified xsi:type="dcterms:W3CDTF">2025-04-10T07:36:29Z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